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УСОиА\Волкова\Ежемесячно на сайт\п.20 г) в разрезе ТСО и п.23. б) с 2013г. в одном файле\"/>
    </mc:Choice>
  </mc:AlternateContent>
  <xr:revisionPtr revIDLastSave="0" documentId="8_{13FF7892-87D0-423A-93D4-7CF544189B62}" xr6:coauthVersionLast="36" xr6:coauthVersionMax="36" xr10:uidLastSave="{00000000-0000-0000-0000-000000000000}"/>
  <bookViews>
    <workbookView xWindow="0" yWindow="0" windowWidth="38700" windowHeight="12225" firstSheet="3" activeTab="3" xr2:uid="{F3E028B7-1205-40B4-8AEC-E83F9EEFB5F3}"/>
  </bookViews>
  <sheets>
    <sheet name="июль2024" sheetId="1" state="hidden" r:id="rId1"/>
    <sheet name="август 2024" sheetId="2" state="hidden" r:id="rId2"/>
    <sheet name="сентябрь 2024" sheetId="3" state="hidden" r:id="rId3"/>
    <sheet name="октябрь 2024 " sheetId="4" r:id="rId4"/>
  </sheets>
  <externalReferences>
    <externalReference r:id="rId5"/>
    <externalReference r:id="rId6"/>
    <externalReference r:id="rId7"/>
  </externalReferences>
  <definedNames>
    <definedName name="_xlnm._FilterDatabase" localSheetId="1" hidden="1">'август 2024'!$A$10:$R$110</definedName>
    <definedName name="_xlnm._FilterDatabase" localSheetId="0" hidden="1">июль2024!$A$10:$R$110</definedName>
    <definedName name="_xlnm._FilterDatabase" localSheetId="3" hidden="1">'октябрь 2024 '!$A$10:$R$110</definedName>
    <definedName name="_xlnm._FilterDatabase" localSheetId="2" hidden="1">'сентябрь 2024'!$A$10:$R$110</definedName>
    <definedName name="Дата_Печати" localSheetId="1">#REF!</definedName>
    <definedName name="Дата_Печати" localSheetId="3">#REF!</definedName>
    <definedName name="Дата_Печати" localSheetId="2">#REF!</definedName>
    <definedName name="Дата_Печати">#REF!</definedName>
    <definedName name="ДолжИсп" localSheetId="1">#REF!</definedName>
    <definedName name="ДолжИсп" localSheetId="3">#REF!</definedName>
    <definedName name="ДолжИсп" localSheetId="2">#REF!</definedName>
    <definedName name="ДолжИсп">#REF!</definedName>
    <definedName name="ДолжРук" localSheetId="1">#REF!</definedName>
    <definedName name="ДолжРук" localSheetId="3">#REF!</definedName>
    <definedName name="ДолжРук" localSheetId="2">#REF!</definedName>
    <definedName name="ДолжРук">#REF!</definedName>
    <definedName name="Мес" localSheetId="1">#REF!</definedName>
    <definedName name="Мес" localSheetId="3">#REF!</definedName>
    <definedName name="Мес" localSheetId="2">#REF!</definedName>
    <definedName name="Мес">#REF!</definedName>
    <definedName name="МОЩНОСТЬТАРИФ">[1]ДопВН!$B$2</definedName>
    <definedName name="Наименование" localSheetId="1">#REF!</definedName>
    <definedName name="Наименование" localSheetId="3">#REF!</definedName>
    <definedName name="Наименование" localSheetId="2">#REF!</definedName>
    <definedName name="Наименование">#REF!</definedName>
    <definedName name="_xlnm.Print_Area" localSheetId="1">'август 2024'!$A$1:$Q$122</definedName>
    <definedName name="_xlnm.Print_Area" localSheetId="0">июль2024!$A$1:$Q$122</definedName>
    <definedName name="_xlnm.Print_Area" localSheetId="3">'октябрь 2024 '!$A$1:$Q$122</definedName>
    <definedName name="_xlnm.Print_Area" localSheetId="2">'сентябрь 2024'!$A$1:$Q$122</definedName>
    <definedName name="СТАВКАНП">[1]ДопВН!$B$4</definedName>
    <definedName name="ФиоИсп" localSheetId="1">#REF!</definedName>
    <definedName name="ФиоИсп" localSheetId="3">#REF!</definedName>
    <definedName name="ФиоИсп" localSheetId="2">#REF!</definedName>
    <definedName name="ФиоИсп">#REF!</definedName>
    <definedName name="ФиоРук" localSheetId="1">#REF!</definedName>
    <definedName name="ФиоРук" localSheetId="3">#REF!</definedName>
    <definedName name="ФиоРук" localSheetId="2">#REF!</definedName>
    <definedName name="ФиоРу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8" i="4" l="1"/>
  <c r="T118" i="4" s="1"/>
  <c r="R116" i="4"/>
  <c r="S114" i="4"/>
  <c r="T114" i="4" s="1"/>
  <c r="R112" i="4"/>
  <c r="A111" i="4"/>
  <c r="A115" i="4" s="1"/>
  <c r="S110" i="4"/>
  <c r="T110" i="4" s="1"/>
  <c r="R108" i="4"/>
  <c r="S106" i="4"/>
  <c r="T106" i="4" s="1"/>
  <c r="R104" i="4"/>
  <c r="S102" i="4"/>
  <c r="T102" i="4" s="1"/>
  <c r="R100" i="4"/>
  <c r="S98" i="4"/>
  <c r="T98" i="4" s="1"/>
  <c r="R96" i="4"/>
  <c r="S94" i="4"/>
  <c r="T94" i="4" s="1"/>
  <c r="R92" i="4"/>
  <c r="S90" i="4"/>
  <c r="T90" i="4" s="1"/>
  <c r="R88" i="4"/>
  <c r="S86" i="4"/>
  <c r="T86" i="4" s="1"/>
  <c r="R84" i="4"/>
  <c r="S82" i="4"/>
  <c r="T82" i="4" s="1"/>
  <c r="R80" i="4"/>
  <c r="S78" i="4"/>
  <c r="T78" i="4" s="1"/>
  <c r="R76" i="4"/>
  <c r="S74" i="4"/>
  <c r="T74" i="4" s="1"/>
  <c r="R72" i="4"/>
  <c r="S70" i="4"/>
  <c r="T70" i="4" s="1"/>
  <c r="R68" i="4"/>
  <c r="S66" i="4"/>
  <c r="T66" i="4" s="1"/>
  <c r="R64" i="4"/>
  <c r="S62" i="4"/>
  <c r="T62" i="4" s="1"/>
  <c r="R60" i="4"/>
  <c r="S58" i="4"/>
  <c r="T58" i="4" s="1"/>
  <c r="R56" i="4"/>
  <c r="S54" i="4"/>
  <c r="T54" i="4" s="1"/>
  <c r="R52" i="4"/>
  <c r="S50" i="4"/>
  <c r="T50" i="4" s="1"/>
  <c r="R48" i="4"/>
  <c r="S46" i="4"/>
  <c r="T46" i="4" s="1"/>
  <c r="R44" i="4"/>
  <c r="S42" i="4"/>
  <c r="T42" i="4" s="1"/>
  <c r="R40" i="4"/>
  <c r="S38" i="4"/>
  <c r="T38" i="4" s="1"/>
  <c r="R36" i="4"/>
  <c r="S34" i="4"/>
  <c r="T34" i="4" s="1"/>
  <c r="R32" i="4"/>
  <c r="S30" i="4"/>
  <c r="T30" i="4" s="1"/>
  <c r="R28" i="4"/>
  <c r="S26" i="4"/>
  <c r="T26" i="4" s="1"/>
  <c r="R24" i="4"/>
  <c r="S22" i="4"/>
  <c r="T22" i="4" s="1"/>
  <c r="R20" i="4"/>
  <c r="S18" i="4"/>
  <c r="T18" i="4" s="1"/>
  <c r="R16" i="4"/>
  <c r="U14" i="4"/>
  <c r="V14" i="4" s="1"/>
  <c r="U13" i="4"/>
  <c r="V13" i="4" s="1"/>
  <c r="U11" i="4"/>
  <c r="U12" i="4" s="1"/>
  <c r="V12" i="4" s="1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V11" i="4" l="1"/>
  <c r="S118" i="3"/>
  <c r="T118" i="3" s="1"/>
  <c r="R116" i="3"/>
  <c r="A115" i="3"/>
  <c r="S114" i="3"/>
  <c r="T114" i="3" s="1"/>
  <c r="R112" i="3"/>
  <c r="A111" i="3"/>
  <c r="S110" i="3"/>
  <c r="T110" i="3" s="1"/>
  <c r="R108" i="3"/>
  <c r="S106" i="3"/>
  <c r="T106" i="3" s="1"/>
  <c r="R104" i="3"/>
  <c r="S102" i="3"/>
  <c r="T102" i="3" s="1"/>
  <c r="R100" i="3"/>
  <c r="S98" i="3"/>
  <c r="T98" i="3" s="1"/>
  <c r="R96" i="3"/>
  <c r="S94" i="3"/>
  <c r="T94" i="3" s="1"/>
  <c r="R92" i="3"/>
  <c r="S90" i="3"/>
  <c r="T90" i="3" s="1"/>
  <c r="R88" i="3"/>
  <c r="S86" i="3"/>
  <c r="T86" i="3" s="1"/>
  <c r="R84" i="3"/>
  <c r="S82" i="3"/>
  <c r="T82" i="3" s="1"/>
  <c r="R80" i="3"/>
  <c r="S78" i="3"/>
  <c r="T78" i="3" s="1"/>
  <c r="R76" i="3"/>
  <c r="S74" i="3"/>
  <c r="T74" i="3" s="1"/>
  <c r="R72" i="3"/>
  <c r="S70" i="3"/>
  <c r="T70" i="3" s="1"/>
  <c r="R68" i="3"/>
  <c r="S66" i="3"/>
  <c r="T66" i="3" s="1"/>
  <c r="R64" i="3"/>
  <c r="S62" i="3"/>
  <c r="T62" i="3" s="1"/>
  <c r="R60" i="3"/>
  <c r="S58" i="3"/>
  <c r="T58" i="3" s="1"/>
  <c r="R56" i="3"/>
  <c r="S54" i="3"/>
  <c r="T54" i="3" s="1"/>
  <c r="R52" i="3"/>
  <c r="S50" i="3"/>
  <c r="T50" i="3" s="1"/>
  <c r="R48" i="3"/>
  <c r="S46" i="3"/>
  <c r="T46" i="3" s="1"/>
  <c r="R44" i="3"/>
  <c r="S42" i="3"/>
  <c r="T42" i="3" s="1"/>
  <c r="R40" i="3"/>
  <c r="S38" i="3"/>
  <c r="T38" i="3" s="1"/>
  <c r="R36" i="3"/>
  <c r="S34" i="3"/>
  <c r="T34" i="3" s="1"/>
  <c r="R32" i="3"/>
  <c r="S30" i="3"/>
  <c r="T30" i="3" s="1"/>
  <c r="R28" i="3"/>
  <c r="S26" i="3"/>
  <c r="T26" i="3" s="1"/>
  <c r="R24" i="3"/>
  <c r="S22" i="3"/>
  <c r="T22" i="3" s="1"/>
  <c r="R20" i="3"/>
  <c r="S18" i="3"/>
  <c r="T18" i="3" s="1"/>
  <c r="R16" i="3"/>
  <c r="U14" i="3"/>
  <c r="V14" i="3" s="1"/>
  <c r="U13" i="3"/>
  <c r="V13" i="3" s="1"/>
  <c r="U11" i="3"/>
  <c r="U12" i="3" s="1"/>
  <c r="V12" i="3" s="1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V11" i="3" l="1"/>
  <c r="A111" i="2"/>
  <c r="A115" i="2" s="1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V14" i="2"/>
  <c r="U14" i="2"/>
  <c r="U13" i="2"/>
  <c r="V13" i="2" s="1"/>
  <c r="U11" i="2"/>
  <c r="U12" i="2" s="1"/>
  <c r="V12" i="2" s="1"/>
  <c r="A111" i="1" l="1"/>
  <c r="A115" i="1" s="1"/>
  <c r="U13" i="1" l="1"/>
  <c r="U11" i="1"/>
  <c r="U14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V14" i="1" l="1"/>
  <c r="U12" i="1" l="1"/>
  <c r="V12" i="1" s="1"/>
  <c r="V13" i="1"/>
</calcChain>
</file>

<file path=xl/sharedStrings.xml><?xml version="1.0" encoding="utf-8"?>
<sst xmlns="http://schemas.openxmlformats.org/spreadsheetml/2006/main" count="634" uniqueCount="48">
  <si>
    <t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 уровней напряжения.</t>
  </si>
  <si>
    <t>№</t>
  </si>
  <si>
    <t>Наименование сетевой организации</t>
  </si>
  <si>
    <t>Тарифная
группа</t>
  </si>
  <si>
    <t>Полезный отпуск электроэнергии (тыс. кВтч)</t>
  </si>
  <si>
    <t>Полезный отпуск мощности (МВт)</t>
  </si>
  <si>
    <t>Всего</t>
  </si>
  <si>
    <t>ВН</t>
  </si>
  <si>
    <t>СН1</t>
  </si>
  <si>
    <t>СН2</t>
  </si>
  <si>
    <t>НН</t>
  </si>
  <si>
    <t>ФСК</t>
  </si>
  <si>
    <t>ГН</t>
  </si>
  <si>
    <t>Итого:</t>
  </si>
  <si>
    <t>Всего:</t>
  </si>
  <si>
    <t>прочие</t>
  </si>
  <si>
    <t>население</t>
  </si>
  <si>
    <t>потери</t>
  </si>
  <si>
    <t>Россети Юг</t>
  </si>
  <si>
    <t>Донэнерго</t>
  </si>
  <si>
    <t>ФСК ЕЭС</t>
  </si>
  <si>
    <t>ОЭК</t>
  </si>
  <si>
    <t>Энерготранс</t>
  </si>
  <si>
    <t>РЖД</t>
  </si>
  <si>
    <t>РЭТ</t>
  </si>
  <si>
    <t>ДСК</t>
  </si>
  <si>
    <t>ЮСК</t>
  </si>
  <si>
    <t>Агро-Маркет</t>
  </si>
  <si>
    <t>Оборонэнерго</t>
  </si>
  <si>
    <t>ВГЭС</t>
  </si>
  <si>
    <t>Промэлектросеть</t>
  </si>
  <si>
    <t>Тесла</t>
  </si>
  <si>
    <t>Энергосеть-Р</t>
  </si>
  <si>
    <t>ТЭК</t>
  </si>
  <si>
    <t>Ростгорсвет</t>
  </si>
  <si>
    <t>Спец-Энерго</t>
  </si>
  <si>
    <t>ДЭТ</t>
  </si>
  <si>
    <t>ГПЗ-Эстейт</t>
  </si>
  <si>
    <t>Югстрой-Электросеть</t>
  </si>
  <si>
    <t>РСМЭ</t>
  </si>
  <si>
    <t>Газпром Энерго</t>
  </si>
  <si>
    <t>ПК-Энерго</t>
  </si>
  <si>
    <t>Примечания:</t>
  </si>
  <si>
    <t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</si>
  <si>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>ПАО "ТНС энерго Ростов-на-Дону"</t>
  </si>
  <si>
    <t>Энерготехинвест</t>
  </si>
  <si>
    <t>ЮЭК</t>
  </si>
  <si>
    <t>N:\УСОиА\Ярославцев\Привязка ТСО\сентябрь\Сентябрь_2024(для раскрытия информации)\форма раскрытия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</si>
</sst>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₽_-;\-* #,##0\ _₽_-;_-* &quot;-&quot;\ _₽_-;_-@_-"/>
    <numFmt numFmtId="43" formatCode="_-* #,##0.00\ _₽_-;\-* #,##0.00\ _₽_-;_-* &quot;-&quot;??\ _₽_-;_-@_-"/>
    <numFmt numFmtId="164" formatCode="#,##0.000"/>
    <numFmt numFmtId="165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C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3" fillId="0" borderId="0" xfId="2"/>
    <xf numFmtId="0" fontId="3" fillId="0" borderId="0" xfId="2" applyAlignment="1">
      <alignment horizontal="right"/>
    </xf>
    <xf numFmtId="0" fontId="4" fillId="0" borderId="0" xfId="2" applyFont="1" applyAlignme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0" fontId="3" fillId="0" borderId="2" xfId="2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0" xfId="2" applyFill="1"/>
    <xf numFmtId="0" fontId="2" fillId="2" borderId="1" xfId="2" applyFont="1" applyFill="1" applyBorder="1" applyAlignment="1">
      <alignment horizontal="left" vertical="center" indent="1"/>
    </xf>
    <xf numFmtId="41" fontId="4" fillId="2" borderId="2" xfId="2" applyNumberFormat="1" applyFont="1" applyFill="1" applyBorder="1" applyAlignment="1">
      <alignment horizontal="right" vertical="center"/>
    </xf>
    <xf numFmtId="41" fontId="7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right" vertical="center"/>
    </xf>
    <xf numFmtId="0" fontId="3" fillId="0" borderId="1" xfId="2" applyFill="1" applyBorder="1" applyAlignment="1">
      <alignment horizontal="left" vertical="center" indent="1"/>
    </xf>
    <xf numFmtId="41" fontId="4" fillId="0" borderId="2" xfId="2" applyNumberFormat="1" applyFont="1" applyFill="1" applyBorder="1" applyAlignment="1">
      <alignment horizontal="right" vertical="center"/>
    </xf>
    <xf numFmtId="41" fontId="7" fillId="0" borderId="2" xfId="2" applyNumberFormat="1" applyFont="1" applyBorder="1" applyAlignment="1">
      <alignment horizontal="right" vertical="center"/>
    </xf>
    <xf numFmtId="3" fontId="4" fillId="0" borderId="2" xfId="2" applyNumberFormat="1" applyFont="1" applyFill="1" applyBorder="1" applyAlignment="1">
      <alignment horizontal="right" vertical="center"/>
    </xf>
    <xf numFmtId="0" fontId="3" fillId="0" borderId="2" xfId="2" applyFill="1" applyBorder="1" applyAlignment="1">
      <alignment horizontal="left" vertical="center" indent="1"/>
    </xf>
    <xf numFmtId="3" fontId="7" fillId="0" borderId="5" xfId="2" applyNumberFormat="1" applyFont="1" applyFill="1" applyBorder="1" applyAlignment="1">
      <alignment horizontal="right" vertical="center"/>
    </xf>
    <xf numFmtId="164" fontId="7" fillId="0" borderId="5" xfId="2" applyNumberFormat="1" applyFont="1" applyFill="1" applyBorder="1" applyAlignment="1">
      <alignment horizontal="right" vertical="center"/>
    </xf>
    <xf numFmtId="0" fontId="3" fillId="0" borderId="2" xfId="2" applyBorder="1" applyAlignment="1">
      <alignment horizontal="left" vertical="center" indent="1"/>
    </xf>
    <xf numFmtId="0" fontId="2" fillId="3" borderId="1" xfId="2" applyFont="1" applyFill="1" applyBorder="1" applyAlignment="1">
      <alignment horizontal="left" vertical="center" indent="1"/>
    </xf>
    <xf numFmtId="41" fontId="4" fillId="3" borderId="2" xfId="2" applyNumberFormat="1" applyFont="1" applyFill="1" applyBorder="1" applyAlignment="1">
      <alignment horizontal="right" vertical="center"/>
    </xf>
    <xf numFmtId="41" fontId="7" fillId="3" borderId="2" xfId="2" applyNumberFormat="1" applyFont="1" applyFill="1" applyBorder="1" applyAlignment="1">
      <alignment horizontal="right" vertical="center"/>
    </xf>
    <xf numFmtId="3" fontId="4" fillId="3" borderId="2" xfId="2" applyNumberFormat="1" applyFont="1" applyFill="1" applyBorder="1" applyAlignment="1">
      <alignment horizontal="right" vertical="center"/>
    </xf>
    <xf numFmtId="41" fontId="4" fillId="0" borderId="2" xfId="2" applyNumberFormat="1" applyFont="1" applyBorder="1" applyAlignment="1">
      <alignment horizontal="right" vertical="center"/>
    </xf>
    <xf numFmtId="3" fontId="4" fillId="0" borderId="2" xfId="2" applyNumberFormat="1" applyFont="1" applyBorder="1" applyAlignment="1">
      <alignment horizontal="right" vertical="center"/>
    </xf>
    <xf numFmtId="164" fontId="7" fillId="0" borderId="2" xfId="2" applyNumberFormat="1" applyFont="1" applyBorder="1" applyAlignment="1">
      <alignment horizontal="right"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2" fillId="0" borderId="0" xfId="2" applyFont="1"/>
    <xf numFmtId="43" fontId="9" fillId="0" borderId="0" xfId="1" applyFont="1"/>
    <xf numFmtId="43" fontId="3" fillId="0" borderId="0" xfId="2" applyNumberFormat="1"/>
    <xf numFmtId="164" fontId="7" fillId="0" borderId="2" xfId="2" applyNumberFormat="1" applyFont="1" applyFill="1" applyBorder="1" applyAlignment="1">
      <alignment horizontal="right" vertical="center"/>
    </xf>
    <xf numFmtId="43" fontId="3" fillId="0" borderId="0" xfId="1" applyFont="1"/>
    <xf numFmtId="43" fontId="5" fillId="0" borderId="0" xfId="2" applyNumberFormat="1" applyFont="1"/>
    <xf numFmtId="3" fontId="3" fillId="0" borderId="0" xfId="2" applyNumberFormat="1"/>
    <xf numFmtId="41" fontId="3" fillId="0" borderId="0" xfId="2" applyNumberFormat="1"/>
    <xf numFmtId="0" fontId="3" fillId="0" borderId="1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8" fillId="0" borderId="0" xfId="2" quotePrefix="1" applyFont="1" applyAlignment="1">
      <alignment horizontal="justify" wrapText="1"/>
    </xf>
    <xf numFmtId="0" fontId="8" fillId="0" borderId="0" xfId="2" quotePrefix="1" applyFont="1" applyAlignment="1">
      <alignment horizontal="justify"/>
    </xf>
    <xf numFmtId="0" fontId="2" fillId="0" borderId="0" xfId="2" applyFont="1" applyAlignment="1">
      <alignment horizontal="center" wrapText="1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3" fillId="0" borderId="1" xfId="2" applyFill="1" applyBorder="1" applyAlignment="1">
      <alignment horizontal="center" vertical="center"/>
    </xf>
    <xf numFmtId="0" fontId="3" fillId="0" borderId="3" xfId="2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3" fillId="0" borderId="4" xfId="2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 xr:uid="{E785685B-8F01-4ED6-8B43-002B705F8111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0.222\Docum_REAL\Stack.client_ur_all\Report\&#1057;&#1069;_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4/&#1080;&#1102;&#1083;&#1100;/&#1057;&#1069;-46%20&#1080;&#1102;&#1083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4/&#1089;&#1077;&#1085;&#1090;&#1103;&#1073;&#1088;&#1100;/&#1057;&#1069;-46%20&#1089;&#1077;&#1085;&#1090;&#1103;&#1073;&#1088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155541.57999999999</v>
          </cell>
        </row>
        <row r="4">
          <cell r="B4">
            <v>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1262554376.174</v>
          </cell>
        </row>
        <row r="1255">
          <cell r="C1255">
            <v>242018111</v>
          </cell>
        </row>
        <row r="1336">
          <cell r="C1336">
            <v>512407148.06700009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504">
          <cell r="C8504">
            <v>242018111</v>
          </cell>
        </row>
      </sheetData>
      <sheetData sheetId="12">
        <row r="8575">
          <cell r="C8575">
            <v>21968</v>
          </cell>
        </row>
      </sheetData>
      <sheetData sheetId="13">
        <row r="8576">
          <cell r="C8576">
            <v>1932616</v>
          </cell>
        </row>
      </sheetData>
      <sheetData sheetId="14">
        <row r="8598">
          <cell r="C8598">
            <v>297</v>
          </cell>
        </row>
      </sheetData>
      <sheetData sheetId="15">
        <row r="8579">
          <cell r="C8579">
            <v>29673</v>
          </cell>
        </row>
      </sheetData>
      <sheetData sheetId="16">
        <row r="8580">
          <cell r="C8580">
            <v>1070</v>
          </cell>
        </row>
      </sheetData>
      <sheetData sheetId="17">
        <row r="8578">
          <cell r="C8578">
            <v>165311</v>
          </cell>
        </row>
      </sheetData>
      <sheetData sheetId="18">
        <row r="8580">
          <cell r="C8580">
            <v>8728</v>
          </cell>
        </row>
      </sheetData>
      <sheetData sheetId="19">
        <row r="8578">
          <cell r="C8578">
            <v>163971</v>
          </cell>
        </row>
      </sheetData>
      <sheetData sheetId="20">
        <row r="8598">
          <cell r="F8598">
            <v>0</v>
          </cell>
        </row>
      </sheetData>
      <sheetData sheetId="21">
        <row r="8575">
          <cell r="C8575">
            <v>51461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880154904.98899996</v>
          </cell>
        </row>
        <row r="1255">
          <cell r="C1255">
            <v>81580072</v>
          </cell>
        </row>
        <row r="1336">
          <cell r="C1336">
            <v>381322741.259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505">
          <cell r="C8505">
            <v>44125864</v>
          </cell>
        </row>
        <row r="8506">
          <cell r="C8506">
            <v>28799224</v>
          </cell>
        </row>
        <row r="8507">
          <cell r="C8507">
            <v>249397</v>
          </cell>
        </row>
        <row r="8508">
          <cell r="C8508">
            <v>105687</v>
          </cell>
        </row>
        <row r="8509">
          <cell r="C8509">
            <v>0</v>
          </cell>
        </row>
        <row r="8510">
          <cell r="C8510">
            <v>94078</v>
          </cell>
        </row>
        <row r="8511">
          <cell r="C8511">
            <v>27272</v>
          </cell>
        </row>
        <row r="8512">
          <cell r="C8512">
            <v>8410</v>
          </cell>
        </row>
        <row r="8513">
          <cell r="C8513">
            <v>247649</v>
          </cell>
        </row>
        <row r="8514">
          <cell r="C8514">
            <v>0</v>
          </cell>
        </row>
        <row r="8515">
          <cell r="C8515">
            <v>0</v>
          </cell>
        </row>
        <row r="8516">
          <cell r="C8516">
            <v>0</v>
          </cell>
        </row>
        <row r="8517">
          <cell r="C8517">
            <v>0</v>
          </cell>
        </row>
        <row r="8518">
          <cell r="C8518">
            <v>0</v>
          </cell>
        </row>
        <row r="8519">
          <cell r="C8519">
            <v>0</v>
          </cell>
        </row>
        <row r="8520">
          <cell r="C8520">
            <v>0</v>
          </cell>
        </row>
        <row r="8521">
          <cell r="C8521">
            <v>910323</v>
          </cell>
        </row>
        <row r="8522">
          <cell r="C8522">
            <v>470847</v>
          </cell>
        </row>
        <row r="8523">
          <cell r="C8523">
            <v>362623</v>
          </cell>
        </row>
        <row r="8524">
          <cell r="C8524">
            <v>0</v>
          </cell>
        </row>
        <row r="8525">
          <cell r="C8525">
            <v>185190</v>
          </cell>
        </row>
        <row r="8526">
          <cell r="C8526">
            <v>0</v>
          </cell>
        </row>
        <row r="8527">
          <cell r="C8527">
            <v>353787</v>
          </cell>
        </row>
        <row r="8528">
          <cell r="C8528">
            <v>0</v>
          </cell>
        </row>
        <row r="8529">
          <cell r="C8529">
            <v>0</v>
          </cell>
        </row>
        <row r="8530">
          <cell r="C8530">
            <v>568361</v>
          </cell>
        </row>
        <row r="8531">
          <cell r="C8531">
            <v>410871</v>
          </cell>
        </row>
        <row r="8532">
          <cell r="C8532">
            <v>394446</v>
          </cell>
        </row>
        <row r="8533">
          <cell r="C8533">
            <v>1174870</v>
          </cell>
        </row>
        <row r="8534">
          <cell r="C8534">
            <v>0</v>
          </cell>
        </row>
        <row r="8535">
          <cell r="C8535">
            <v>14065</v>
          </cell>
        </row>
        <row r="8536">
          <cell r="C8536">
            <v>0</v>
          </cell>
        </row>
        <row r="8537">
          <cell r="C8537">
            <v>0</v>
          </cell>
        </row>
        <row r="8538">
          <cell r="C8538">
            <v>134194</v>
          </cell>
        </row>
        <row r="8539">
          <cell r="C8539">
            <v>0</v>
          </cell>
        </row>
        <row r="8540">
          <cell r="C8540">
            <v>292760</v>
          </cell>
        </row>
        <row r="8541">
          <cell r="C8541">
            <v>0</v>
          </cell>
        </row>
        <row r="8542">
          <cell r="C8542">
            <v>0</v>
          </cell>
        </row>
        <row r="8543">
          <cell r="C8543">
            <v>341766</v>
          </cell>
        </row>
        <row r="8544">
          <cell r="C8544">
            <v>0</v>
          </cell>
        </row>
        <row r="8545">
          <cell r="C8545">
            <v>1500214</v>
          </cell>
        </row>
        <row r="8546">
          <cell r="C8546">
            <v>482166</v>
          </cell>
        </row>
        <row r="8547">
          <cell r="C8547">
            <v>0</v>
          </cell>
        </row>
        <row r="8548">
          <cell r="C8548">
            <v>326008</v>
          </cell>
        </row>
        <row r="8549">
          <cell r="C8549">
            <v>0</v>
          </cell>
        </row>
        <row r="8550">
          <cell r="C8550">
            <v>0</v>
          </cell>
        </row>
        <row r="8551">
          <cell r="C8551">
            <v>0</v>
          </cell>
        </row>
        <row r="8552">
          <cell r="C8552">
            <v>0</v>
          </cell>
        </row>
        <row r="8553">
          <cell r="C8553">
            <v>0</v>
          </cell>
        </row>
        <row r="8554">
          <cell r="C8554">
            <v>0</v>
          </cell>
        </row>
        <row r="8555">
          <cell r="C8555">
            <v>0</v>
          </cell>
        </row>
        <row r="8556">
          <cell r="C8556">
            <v>0</v>
          </cell>
        </row>
        <row r="8557">
          <cell r="C8557">
            <v>0</v>
          </cell>
        </row>
        <row r="8558">
          <cell r="C8558">
            <v>0</v>
          </cell>
        </row>
        <row r="8559">
          <cell r="C8559">
            <v>0</v>
          </cell>
        </row>
        <row r="8560">
          <cell r="C8560">
            <v>0</v>
          </cell>
        </row>
        <row r="8561">
          <cell r="C8561">
            <v>0</v>
          </cell>
        </row>
        <row r="8562">
          <cell r="C8562">
            <v>0</v>
          </cell>
        </row>
        <row r="8563">
          <cell r="C8563">
            <v>0</v>
          </cell>
        </row>
        <row r="8564">
          <cell r="C8564">
            <v>0</v>
          </cell>
        </row>
        <row r="8565">
          <cell r="C8565">
            <v>0</v>
          </cell>
        </row>
        <row r="8566">
          <cell r="C8566">
            <v>0</v>
          </cell>
        </row>
        <row r="8567">
          <cell r="C8567">
            <v>0</v>
          </cell>
        </row>
        <row r="8568">
          <cell r="C8568">
            <v>0</v>
          </cell>
        </row>
        <row r="8569">
          <cell r="C8569">
            <v>0</v>
          </cell>
        </row>
        <row r="8570">
          <cell r="C8570">
            <v>0</v>
          </cell>
        </row>
        <row r="8571">
          <cell r="C8571">
            <v>0</v>
          </cell>
        </row>
        <row r="8572">
          <cell r="C8572">
            <v>50471761</v>
          </cell>
        </row>
        <row r="8573">
          <cell r="C8573">
            <v>44125864</v>
          </cell>
        </row>
        <row r="8574">
          <cell r="C8574">
            <v>0</v>
          </cell>
        </row>
        <row r="8575">
          <cell r="C8575">
            <v>39220</v>
          </cell>
        </row>
        <row r="8576">
          <cell r="C8576">
            <v>105687</v>
          </cell>
        </row>
        <row r="8577">
          <cell r="C8577">
            <v>0</v>
          </cell>
        </row>
        <row r="8578">
          <cell r="C8578">
            <v>94078</v>
          </cell>
        </row>
        <row r="8579">
          <cell r="C8579">
            <v>27272</v>
          </cell>
        </row>
        <row r="8580">
          <cell r="C8580">
            <v>8410</v>
          </cell>
        </row>
        <row r="8581">
          <cell r="C8581">
            <v>191502</v>
          </cell>
        </row>
        <row r="8582">
          <cell r="C8582">
            <v>0</v>
          </cell>
        </row>
        <row r="8583">
          <cell r="C8583">
            <v>0</v>
          </cell>
        </row>
        <row r="8584">
          <cell r="C8584">
            <v>0</v>
          </cell>
        </row>
        <row r="8585">
          <cell r="C8585">
            <v>0</v>
          </cell>
        </row>
        <row r="8586">
          <cell r="C8586">
            <v>0</v>
          </cell>
        </row>
        <row r="8587">
          <cell r="C8587">
            <v>0</v>
          </cell>
        </row>
        <row r="8588">
          <cell r="C8588">
            <v>0</v>
          </cell>
        </row>
        <row r="8589">
          <cell r="C8589">
            <v>644638</v>
          </cell>
        </row>
        <row r="8590">
          <cell r="C8590">
            <v>181046</v>
          </cell>
        </row>
        <row r="8591">
          <cell r="C8591">
            <v>359357</v>
          </cell>
        </row>
        <row r="8592">
          <cell r="C8592">
            <v>0</v>
          </cell>
        </row>
        <row r="8593">
          <cell r="C8593">
            <v>185190</v>
          </cell>
        </row>
        <row r="8594">
          <cell r="C8594">
            <v>0</v>
          </cell>
        </row>
        <row r="8595">
          <cell r="C8595">
            <v>353787</v>
          </cell>
        </row>
        <row r="8596">
          <cell r="C8596">
            <v>0</v>
          </cell>
        </row>
        <row r="8597">
          <cell r="C8597">
            <v>0</v>
          </cell>
        </row>
        <row r="8598">
          <cell r="C8598">
            <v>438836</v>
          </cell>
        </row>
        <row r="8599">
          <cell r="C8599">
            <v>383994</v>
          </cell>
        </row>
        <row r="8600">
          <cell r="C8600">
            <v>82282</v>
          </cell>
        </row>
        <row r="8601">
          <cell r="C8601">
            <v>945203</v>
          </cell>
        </row>
        <row r="8602">
          <cell r="C8602">
            <v>0</v>
          </cell>
        </row>
        <row r="8603">
          <cell r="C8603">
            <v>6809</v>
          </cell>
        </row>
        <row r="8604">
          <cell r="C8604">
            <v>0</v>
          </cell>
        </row>
        <row r="8605">
          <cell r="C8605">
            <v>0</v>
          </cell>
        </row>
        <row r="8606">
          <cell r="C8606">
            <v>125698</v>
          </cell>
        </row>
        <row r="8607">
          <cell r="C8607">
            <v>0</v>
          </cell>
        </row>
        <row r="8608">
          <cell r="C8608">
            <v>0</v>
          </cell>
        </row>
        <row r="8609">
          <cell r="C8609">
            <v>0</v>
          </cell>
        </row>
        <row r="8610">
          <cell r="C8610">
            <v>0</v>
          </cell>
        </row>
        <row r="8611">
          <cell r="C8611">
            <v>207714</v>
          </cell>
        </row>
        <row r="8612">
          <cell r="C8612">
            <v>0</v>
          </cell>
        </row>
        <row r="8613">
          <cell r="C8613">
            <v>1252985</v>
          </cell>
        </row>
        <row r="8614">
          <cell r="C8614">
            <v>386181</v>
          </cell>
        </row>
        <row r="8615">
          <cell r="C8615">
            <v>0</v>
          </cell>
        </row>
        <row r="8616">
          <cell r="C8616">
            <v>326008</v>
          </cell>
        </row>
        <row r="8617">
          <cell r="C8617">
            <v>0</v>
          </cell>
        </row>
        <row r="8618">
          <cell r="C8618">
            <v>0</v>
          </cell>
        </row>
        <row r="8619">
          <cell r="C8619">
            <v>0</v>
          </cell>
        </row>
        <row r="8620">
          <cell r="C8620">
            <v>0</v>
          </cell>
        </row>
        <row r="8621">
          <cell r="C8621">
            <v>0</v>
          </cell>
        </row>
        <row r="8622">
          <cell r="C8622">
            <v>0</v>
          </cell>
        </row>
        <row r="8623">
          <cell r="C8623">
            <v>0</v>
          </cell>
        </row>
        <row r="8624">
          <cell r="C8624">
            <v>0</v>
          </cell>
        </row>
        <row r="8625">
          <cell r="C8625">
            <v>0</v>
          </cell>
        </row>
        <row r="8626">
          <cell r="C8626">
            <v>0</v>
          </cell>
        </row>
        <row r="8627">
          <cell r="C8627">
            <v>0</v>
          </cell>
        </row>
        <row r="8628">
          <cell r="C8628">
            <v>0</v>
          </cell>
        </row>
        <row r="8629">
          <cell r="C8629">
            <v>0</v>
          </cell>
        </row>
        <row r="8630">
          <cell r="C8630">
            <v>0</v>
          </cell>
        </row>
        <row r="8631">
          <cell r="C8631">
            <v>0</v>
          </cell>
        </row>
        <row r="8632">
          <cell r="C8632">
            <v>0</v>
          </cell>
        </row>
        <row r="8633">
          <cell r="C8633">
            <v>0</v>
          </cell>
        </row>
        <row r="8634">
          <cell r="C8634">
            <v>0</v>
          </cell>
        </row>
        <row r="8635">
          <cell r="C8635">
            <v>0</v>
          </cell>
        </row>
        <row r="8636">
          <cell r="C8636">
            <v>0</v>
          </cell>
        </row>
        <row r="8637">
          <cell r="C8637">
            <v>0</v>
          </cell>
        </row>
        <row r="8638">
          <cell r="C8638">
            <v>0</v>
          </cell>
        </row>
        <row r="8639">
          <cell r="C8639">
            <v>0</v>
          </cell>
        </row>
        <row r="8640">
          <cell r="C8640">
            <v>0</v>
          </cell>
        </row>
        <row r="8641">
          <cell r="C8641">
            <v>30724718</v>
          </cell>
        </row>
        <row r="8642">
          <cell r="C8642">
            <v>0</v>
          </cell>
        </row>
        <row r="8643">
          <cell r="C8643">
            <v>28799224</v>
          </cell>
        </row>
        <row r="8644">
          <cell r="C8644">
            <v>119344</v>
          </cell>
        </row>
        <row r="8645">
          <cell r="C8645">
            <v>0</v>
          </cell>
        </row>
        <row r="8646">
          <cell r="C8646">
            <v>0</v>
          </cell>
        </row>
        <row r="8647">
          <cell r="C8647">
            <v>0</v>
          </cell>
        </row>
        <row r="8648">
          <cell r="C8648">
            <v>0</v>
          </cell>
        </row>
        <row r="8649">
          <cell r="C8649">
            <v>0</v>
          </cell>
        </row>
        <row r="8650">
          <cell r="C8650">
            <v>56147</v>
          </cell>
        </row>
        <row r="8651">
          <cell r="C8651">
            <v>0</v>
          </cell>
        </row>
        <row r="8652">
          <cell r="C8652">
            <v>0</v>
          </cell>
        </row>
        <row r="8653">
          <cell r="C8653">
            <v>0</v>
          </cell>
        </row>
        <row r="8654">
          <cell r="C8654">
            <v>0</v>
          </cell>
        </row>
        <row r="8655">
          <cell r="C8655">
            <v>0</v>
          </cell>
        </row>
        <row r="8656">
          <cell r="C8656">
            <v>0</v>
          </cell>
        </row>
        <row r="8657">
          <cell r="C8657">
            <v>0</v>
          </cell>
        </row>
        <row r="8658">
          <cell r="C8658">
            <v>265685</v>
          </cell>
        </row>
        <row r="8659">
          <cell r="C8659">
            <v>289801</v>
          </cell>
        </row>
        <row r="8660">
          <cell r="C8660">
            <v>3266</v>
          </cell>
        </row>
        <row r="8661">
          <cell r="C8661">
            <v>0</v>
          </cell>
        </row>
        <row r="8662">
          <cell r="C8662">
            <v>0</v>
          </cell>
        </row>
        <row r="8663">
          <cell r="C8663">
            <v>0</v>
          </cell>
        </row>
        <row r="8664">
          <cell r="C8664">
            <v>0</v>
          </cell>
        </row>
        <row r="8665">
          <cell r="C8665">
            <v>0</v>
          </cell>
        </row>
        <row r="8666">
          <cell r="C8666">
            <v>0</v>
          </cell>
        </row>
        <row r="8667">
          <cell r="C8667">
            <v>129525</v>
          </cell>
        </row>
        <row r="8668">
          <cell r="C8668">
            <v>26877</v>
          </cell>
        </row>
        <row r="8669">
          <cell r="C8669">
            <v>312164</v>
          </cell>
        </row>
        <row r="8670">
          <cell r="C8670">
            <v>229667</v>
          </cell>
        </row>
        <row r="8671">
          <cell r="C8671">
            <v>0</v>
          </cell>
        </row>
        <row r="8672">
          <cell r="C8672">
            <v>7256</v>
          </cell>
        </row>
        <row r="8673">
          <cell r="C8673">
            <v>0</v>
          </cell>
        </row>
        <row r="8674">
          <cell r="C8674">
            <v>0</v>
          </cell>
        </row>
        <row r="8675">
          <cell r="C8675">
            <v>8496</v>
          </cell>
        </row>
        <row r="8676">
          <cell r="C8676">
            <v>0</v>
          </cell>
        </row>
        <row r="8677">
          <cell r="C8677">
            <v>0</v>
          </cell>
        </row>
        <row r="8678">
          <cell r="C8678">
            <v>0</v>
          </cell>
        </row>
        <row r="8679">
          <cell r="C8679">
            <v>0</v>
          </cell>
        </row>
        <row r="8680">
          <cell r="C8680">
            <v>134052</v>
          </cell>
        </row>
        <row r="8681">
          <cell r="C8681">
            <v>0</v>
          </cell>
        </row>
        <row r="8682">
          <cell r="C8682">
            <v>247229</v>
          </cell>
        </row>
        <row r="8683">
          <cell r="C8683">
            <v>95985</v>
          </cell>
        </row>
        <row r="8684">
          <cell r="C8684">
            <v>0</v>
          </cell>
        </row>
        <row r="8685">
          <cell r="C8685">
            <v>0</v>
          </cell>
        </row>
        <row r="8686">
          <cell r="C8686">
            <v>0</v>
          </cell>
        </row>
        <row r="8687">
          <cell r="C8687">
            <v>0</v>
          </cell>
        </row>
        <row r="8688">
          <cell r="C8688">
            <v>0</v>
          </cell>
        </row>
        <row r="8689">
          <cell r="C8689">
            <v>0</v>
          </cell>
        </row>
        <row r="8690">
          <cell r="C8690">
            <v>0</v>
          </cell>
        </row>
        <row r="8691">
          <cell r="C8691">
            <v>0</v>
          </cell>
        </row>
        <row r="8692">
          <cell r="C8692">
            <v>0</v>
          </cell>
        </row>
        <row r="8693">
          <cell r="C8693">
            <v>0</v>
          </cell>
        </row>
        <row r="8694">
          <cell r="C8694">
            <v>0</v>
          </cell>
        </row>
        <row r="8695">
          <cell r="C8695">
            <v>0</v>
          </cell>
        </row>
        <row r="8696">
          <cell r="C8696">
            <v>0</v>
          </cell>
        </row>
        <row r="8697">
          <cell r="C8697">
            <v>0</v>
          </cell>
        </row>
        <row r="8698">
          <cell r="C8698">
            <v>0</v>
          </cell>
        </row>
        <row r="8699">
          <cell r="C8699">
            <v>0</v>
          </cell>
        </row>
        <row r="8700">
          <cell r="C8700">
            <v>0</v>
          </cell>
        </row>
        <row r="8701">
          <cell r="C8701">
            <v>0</v>
          </cell>
        </row>
        <row r="8702">
          <cell r="C8702">
            <v>0</v>
          </cell>
        </row>
        <row r="8703">
          <cell r="C8703">
            <v>0</v>
          </cell>
        </row>
        <row r="8704">
          <cell r="C8704">
            <v>0</v>
          </cell>
        </row>
        <row r="8705">
          <cell r="C8705">
            <v>0</v>
          </cell>
        </row>
        <row r="8706">
          <cell r="C8706">
            <v>0</v>
          </cell>
        </row>
        <row r="8707">
          <cell r="C8707">
            <v>0</v>
          </cell>
        </row>
        <row r="8708">
          <cell r="C8708">
            <v>0</v>
          </cell>
        </row>
        <row r="8709">
          <cell r="C8709">
            <v>383593</v>
          </cell>
        </row>
        <row r="8710">
          <cell r="C8710">
            <v>0</v>
          </cell>
        </row>
        <row r="8711">
          <cell r="C8711">
            <v>292760</v>
          </cell>
        </row>
        <row r="8712">
          <cell r="C8712">
            <v>90833</v>
          </cell>
        </row>
        <row r="8713">
          <cell r="C8713">
            <v>0</v>
          </cell>
        </row>
        <row r="8714">
          <cell r="C8714">
            <v>0</v>
          </cell>
        </row>
        <row r="8718">
          <cell r="C8718">
            <v>94462399.430999994</v>
          </cell>
        </row>
        <row r="8719">
          <cell r="C8719">
            <v>91781346.430999994</v>
          </cell>
        </row>
        <row r="8720">
          <cell r="C8720">
            <v>2650945</v>
          </cell>
        </row>
        <row r="8721">
          <cell r="C8721">
            <v>4107.6450000000004</v>
          </cell>
        </row>
        <row r="8722">
          <cell r="C8722">
            <v>30108</v>
          </cell>
        </row>
        <row r="8723">
          <cell r="C8723">
            <v>30108</v>
          </cell>
        </row>
        <row r="8724">
          <cell r="C8724">
            <v>0</v>
          </cell>
        </row>
        <row r="8726">
          <cell r="C8726">
            <v>61735961.927999996</v>
          </cell>
        </row>
        <row r="8727">
          <cell r="C8727">
            <v>59432977.927999996</v>
          </cell>
        </row>
        <row r="8728">
          <cell r="C8728">
            <v>2273532</v>
          </cell>
        </row>
        <row r="8729">
          <cell r="C8729">
            <v>4107.6450000000004</v>
          </cell>
        </row>
        <row r="8730">
          <cell r="C8730">
            <v>29452</v>
          </cell>
        </row>
        <row r="8731">
          <cell r="C8731">
            <v>29452</v>
          </cell>
        </row>
        <row r="8732">
          <cell r="C8732">
            <v>0</v>
          </cell>
        </row>
        <row r="8734">
          <cell r="C8734">
            <v>32726437.502999999</v>
          </cell>
        </row>
        <row r="8735">
          <cell r="C8735">
            <v>32348368.502999999</v>
          </cell>
        </row>
        <row r="8736">
          <cell r="C8736">
            <v>377413</v>
          </cell>
        </row>
        <row r="8737">
          <cell r="C8737">
            <v>0</v>
          </cell>
        </row>
        <row r="8738">
          <cell r="C8738">
            <v>656</v>
          </cell>
        </row>
        <row r="8739">
          <cell r="C8739">
            <v>656</v>
          </cell>
        </row>
        <row r="8740">
          <cell r="C8740">
            <v>0</v>
          </cell>
        </row>
        <row r="8743">
          <cell r="C8743">
            <v>29452</v>
          </cell>
        </row>
        <row r="8744">
          <cell r="C8744">
            <v>15299</v>
          </cell>
        </row>
        <row r="8745">
          <cell r="C8745">
            <v>14153</v>
          </cell>
        </row>
        <row r="8746">
          <cell r="C8746">
            <v>0</v>
          </cell>
        </row>
        <row r="8747">
          <cell r="C8747">
            <v>0</v>
          </cell>
        </row>
        <row r="8748">
          <cell r="C8748">
            <v>0</v>
          </cell>
        </row>
        <row r="8751">
          <cell r="C8751">
            <v>656</v>
          </cell>
        </row>
        <row r="8752">
          <cell r="C8752">
            <v>586</v>
          </cell>
        </row>
        <row r="8753">
          <cell r="C8753">
            <v>70</v>
          </cell>
        </row>
        <row r="8754">
          <cell r="C8754">
            <v>0</v>
          </cell>
        </row>
        <row r="8755">
          <cell r="C8755">
            <v>0</v>
          </cell>
        </row>
        <row r="8756">
          <cell r="C8756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38D6-3F4E-4FC4-8BD9-718F667ACF41}">
  <sheetPr>
    <pageSetUpPr fitToPage="1"/>
  </sheetPr>
  <dimension ref="A1:W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T1" sqref="T1:V1048576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9" width="9.140625" style="1"/>
    <col min="20" max="20" width="0" style="1" hidden="1" customWidth="1"/>
    <col min="21" max="21" width="16.7109375" style="1" hidden="1" customWidth="1"/>
    <col min="22" max="22" width="13.140625" style="1" hidden="1" customWidth="1"/>
    <col min="23" max="23" width="20.85546875" style="1" customWidth="1"/>
    <col min="24" max="16384" width="9.140625" style="1"/>
  </cols>
  <sheetData>
    <row r="1" spans="1:23" x14ac:dyDescent="0.25">
      <c r="J1" s="2"/>
    </row>
    <row r="2" spans="1:23" ht="14.6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3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5" spans="1:23" x14ac:dyDescent="0.25">
      <c r="A5" s="45" t="s">
        <v>44</v>
      </c>
      <c r="B5" s="45"/>
      <c r="C5" s="45"/>
      <c r="D5" s="3"/>
      <c r="E5" s="4"/>
      <c r="F5" s="4"/>
      <c r="G5" s="4"/>
      <c r="H5" s="4"/>
      <c r="I5" s="4"/>
      <c r="J5" s="4"/>
      <c r="K5" s="4"/>
    </row>
    <row r="6" spans="1:23" x14ac:dyDescent="0.25">
      <c r="A6" s="46">
        <v>45474</v>
      </c>
      <c r="B6" s="46"/>
      <c r="C6" s="46"/>
      <c r="D6" s="5"/>
      <c r="E6" s="4"/>
      <c r="F6" s="4"/>
      <c r="G6" s="4"/>
      <c r="H6" s="4"/>
      <c r="I6" s="4"/>
      <c r="J6" s="4"/>
      <c r="K6" s="4"/>
    </row>
    <row r="8" spans="1:23" ht="14.65" customHeight="1" x14ac:dyDescent="0.25">
      <c r="A8" s="47" t="s">
        <v>1</v>
      </c>
      <c r="B8" s="49" t="s">
        <v>2</v>
      </c>
      <c r="C8" s="49" t="s">
        <v>3</v>
      </c>
      <c r="D8" s="51" t="s">
        <v>4</v>
      </c>
      <c r="E8" s="51"/>
      <c r="F8" s="51"/>
      <c r="G8" s="51"/>
      <c r="H8" s="51"/>
      <c r="I8" s="51"/>
      <c r="J8" s="51"/>
      <c r="K8" s="51" t="s">
        <v>5</v>
      </c>
      <c r="L8" s="51"/>
      <c r="M8" s="51"/>
      <c r="N8" s="51"/>
      <c r="O8" s="51"/>
      <c r="P8" s="51"/>
      <c r="Q8" s="51"/>
    </row>
    <row r="9" spans="1:23" x14ac:dyDescent="0.25">
      <c r="A9" s="48"/>
      <c r="B9" s="50"/>
      <c r="C9" s="48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3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</row>
    <row r="11" spans="1:23" x14ac:dyDescent="0.25">
      <c r="A11" s="47"/>
      <c r="B11" s="53" t="s">
        <v>13</v>
      </c>
      <c r="C11" s="9" t="s">
        <v>14</v>
      </c>
      <c r="D11" s="10">
        <v>1262554376.1740003</v>
      </c>
      <c r="E11" s="11">
        <v>205313282.69999999</v>
      </c>
      <c r="F11" s="11">
        <v>27307138</v>
      </c>
      <c r="G11" s="11">
        <v>338380313.11299992</v>
      </c>
      <c r="H11" s="11">
        <v>684879302.9610002</v>
      </c>
      <c r="I11" s="11">
        <v>6674339.4000000004</v>
      </c>
      <c r="J11" s="11">
        <v>0</v>
      </c>
      <c r="K11" s="12">
        <v>257992.43099999987</v>
      </c>
      <c r="L11" s="11">
        <v>89448.497000000047</v>
      </c>
      <c r="M11" s="11">
        <v>29110.218000000001</v>
      </c>
      <c r="N11" s="11">
        <v>131265.65899999981</v>
      </c>
      <c r="O11" s="11">
        <v>8168.0569999999962</v>
      </c>
      <c r="P11" s="11">
        <v>0</v>
      </c>
      <c r="Q11" s="11">
        <v>0</v>
      </c>
      <c r="U11" s="1">
        <f>[2]СВОД!$C$11</f>
        <v>1262554376.174</v>
      </c>
    </row>
    <row r="12" spans="1:23" x14ac:dyDescent="0.25">
      <c r="A12" s="52"/>
      <c r="B12" s="54"/>
      <c r="C12" s="13" t="s">
        <v>15</v>
      </c>
      <c r="D12" s="14">
        <v>508129117.10699987</v>
      </c>
      <c r="E12" s="15">
        <v>84227662</v>
      </c>
      <c r="F12" s="15">
        <v>26314739</v>
      </c>
      <c r="G12" s="15">
        <v>275793177.04999995</v>
      </c>
      <c r="H12" s="15">
        <v>116784173.05699992</v>
      </c>
      <c r="I12" s="15">
        <v>5009366</v>
      </c>
      <c r="J12" s="15">
        <v>0</v>
      </c>
      <c r="K12" s="16">
        <v>257992.43099999987</v>
      </c>
      <c r="L12" s="15">
        <v>89448.497000000047</v>
      </c>
      <c r="M12" s="15">
        <v>29110.218000000001</v>
      </c>
      <c r="N12" s="15">
        <v>131265.65899999981</v>
      </c>
      <c r="O12" s="15">
        <v>8168.0569999999962</v>
      </c>
      <c r="P12" s="33"/>
      <c r="Q12" s="33"/>
      <c r="U12" s="31">
        <f>U11-U14-U13</f>
        <v>508129117.10699993</v>
      </c>
      <c r="V12" s="32">
        <f>U12-D12</f>
        <v>0</v>
      </c>
    </row>
    <row r="13" spans="1:23" x14ac:dyDescent="0.25">
      <c r="A13" s="52"/>
      <c r="B13" s="54"/>
      <c r="C13" s="17" t="s">
        <v>16</v>
      </c>
      <c r="D13" s="14">
        <v>512407148.06700003</v>
      </c>
      <c r="E13" s="15">
        <v>3905459.7</v>
      </c>
      <c r="F13" s="15">
        <v>696749</v>
      </c>
      <c r="G13" s="15">
        <v>55912093.062999979</v>
      </c>
      <c r="H13" s="15">
        <v>451116068.9040001</v>
      </c>
      <c r="I13" s="15">
        <v>776777.4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[2]СВОД!$C$1336</f>
        <v>512407148.06700009</v>
      </c>
      <c r="V13" s="32">
        <f>U13-D13</f>
        <v>0</v>
      </c>
    </row>
    <row r="14" spans="1:23" x14ac:dyDescent="0.25">
      <c r="A14" s="48"/>
      <c r="B14" s="55"/>
      <c r="C14" s="20" t="s">
        <v>17</v>
      </c>
      <c r="D14" s="14">
        <v>242018111</v>
      </c>
      <c r="E14" s="15">
        <v>117180161</v>
      </c>
      <c r="F14" s="15">
        <v>295650</v>
      </c>
      <c r="G14" s="15">
        <v>6675043</v>
      </c>
      <c r="H14" s="15">
        <v>116979061</v>
      </c>
      <c r="I14" s="15">
        <v>888196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[2]СВОД!$C$1255</f>
        <v>242018111</v>
      </c>
      <c r="V14" s="32">
        <f>U14-D14</f>
        <v>0</v>
      </c>
    </row>
    <row r="15" spans="1:23" x14ac:dyDescent="0.25">
      <c r="A15" s="41">
        <v>1</v>
      </c>
      <c r="B15" s="41" t="s">
        <v>18</v>
      </c>
      <c r="C15" s="21" t="s">
        <v>14</v>
      </c>
      <c r="D15" s="22">
        <v>471212329.92800009</v>
      </c>
      <c r="E15" s="23">
        <v>173330991.69999999</v>
      </c>
      <c r="F15" s="23">
        <v>25413435</v>
      </c>
      <c r="G15" s="23">
        <v>90872632.927000031</v>
      </c>
      <c r="H15" s="23">
        <v>181595270.30100009</v>
      </c>
      <c r="I15" s="23">
        <v>0</v>
      </c>
      <c r="J15" s="23">
        <v>0</v>
      </c>
      <c r="K15" s="24">
        <v>138950.56799999997</v>
      </c>
      <c r="L15" s="23">
        <v>64560.119000000035</v>
      </c>
      <c r="M15" s="23">
        <v>27596.607</v>
      </c>
      <c r="N15" s="23">
        <v>44973.384999999922</v>
      </c>
      <c r="O15" s="23">
        <v>1820.4570000000022</v>
      </c>
      <c r="P15" s="23">
        <v>0</v>
      </c>
      <c r="Q15" s="23">
        <v>0</v>
      </c>
      <c r="W15" s="31"/>
    </row>
    <row r="16" spans="1:23" x14ac:dyDescent="0.25">
      <c r="A16" s="41"/>
      <c r="B16" s="41"/>
      <c r="C16" s="20" t="s">
        <v>15</v>
      </c>
      <c r="D16" s="25">
        <v>202474051.76000002</v>
      </c>
      <c r="E16" s="15">
        <v>58971659</v>
      </c>
      <c r="F16" s="15">
        <v>24894038</v>
      </c>
      <c r="G16" s="15">
        <v>84317861.013000026</v>
      </c>
      <c r="H16" s="15">
        <v>34290493.747000009</v>
      </c>
      <c r="I16" s="15">
        <v>0</v>
      </c>
      <c r="J16" s="15">
        <v>0</v>
      </c>
      <c r="K16" s="26">
        <v>138950.56799999997</v>
      </c>
      <c r="L16" s="15">
        <v>64560.119000000035</v>
      </c>
      <c r="M16" s="15">
        <v>27596.607</v>
      </c>
      <c r="N16" s="15">
        <v>44973.384999999922</v>
      </c>
      <c r="O16" s="15">
        <v>1820.4570000000022</v>
      </c>
      <c r="P16" s="15">
        <v>0</v>
      </c>
      <c r="Q16" s="15">
        <v>0</v>
      </c>
    </row>
    <row r="17" spans="1:17" x14ac:dyDescent="0.25">
      <c r="A17" s="41"/>
      <c r="B17" s="41"/>
      <c r="C17" s="20" t="s">
        <v>16</v>
      </c>
      <c r="D17" s="25">
        <v>157791533.16800007</v>
      </c>
      <c r="E17" s="15">
        <v>3412587.7</v>
      </c>
      <c r="F17" s="15">
        <v>519397</v>
      </c>
      <c r="G17" s="15">
        <v>6554771.9139999989</v>
      </c>
      <c r="H17" s="15">
        <v>147304776.55400008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17" x14ac:dyDescent="0.25">
      <c r="A18" s="41"/>
      <c r="B18" s="41"/>
      <c r="C18" s="20" t="s">
        <v>17</v>
      </c>
      <c r="D18" s="25">
        <v>110946745</v>
      </c>
      <c r="E18" s="15">
        <v>110946745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</row>
    <row r="19" spans="1:17" x14ac:dyDescent="0.25">
      <c r="A19" s="41">
        <v>2</v>
      </c>
      <c r="B19" s="41" t="s">
        <v>19</v>
      </c>
      <c r="C19" s="21" t="s">
        <v>14</v>
      </c>
      <c r="D19" s="22">
        <v>601506874.63399994</v>
      </c>
      <c r="E19" s="23">
        <v>3620871</v>
      </c>
      <c r="F19" s="23">
        <v>452351</v>
      </c>
      <c r="G19" s="23">
        <v>170391227.52999994</v>
      </c>
      <c r="H19" s="23">
        <v>427042425.10399997</v>
      </c>
      <c r="I19" s="23">
        <v>0</v>
      </c>
      <c r="J19" s="23">
        <v>0</v>
      </c>
      <c r="K19" s="24">
        <v>63888.999999999913</v>
      </c>
      <c r="L19" s="23">
        <v>5158.7159999999994</v>
      </c>
      <c r="M19" s="23">
        <v>871.27099999999984</v>
      </c>
      <c r="N19" s="23">
        <v>53802.085999999916</v>
      </c>
      <c r="O19" s="23">
        <v>4056.9269999999947</v>
      </c>
      <c r="P19" s="23">
        <v>0</v>
      </c>
      <c r="Q19" s="23">
        <v>0</v>
      </c>
    </row>
    <row r="20" spans="1:17" x14ac:dyDescent="0.25">
      <c r="A20" s="41"/>
      <c r="B20" s="41"/>
      <c r="C20" s="20" t="s">
        <v>15</v>
      </c>
      <c r="D20" s="25">
        <v>208668711.07799986</v>
      </c>
      <c r="E20" s="15">
        <v>3528511</v>
      </c>
      <c r="F20" s="15">
        <v>452351</v>
      </c>
      <c r="G20" s="15">
        <v>135053291.91999996</v>
      </c>
      <c r="H20" s="15">
        <v>69634557.157999903</v>
      </c>
      <c r="I20" s="15">
        <v>0</v>
      </c>
      <c r="J20" s="15">
        <v>0</v>
      </c>
      <c r="K20" s="26">
        <v>63888.999999999913</v>
      </c>
      <c r="L20" s="15">
        <v>5158.7159999999994</v>
      </c>
      <c r="M20" s="15">
        <v>871.27099999999984</v>
      </c>
      <c r="N20" s="15">
        <v>53802.085999999916</v>
      </c>
      <c r="O20" s="15">
        <v>4056.9269999999947</v>
      </c>
      <c r="P20" s="27"/>
      <c r="Q20" s="27"/>
    </row>
    <row r="21" spans="1:17" x14ac:dyDescent="0.25">
      <c r="A21" s="41"/>
      <c r="B21" s="41"/>
      <c r="C21" s="20" t="s">
        <v>16</v>
      </c>
      <c r="D21" s="25">
        <v>280526225.55600005</v>
      </c>
      <c r="E21" s="15">
        <v>92360</v>
      </c>
      <c r="F21" s="15">
        <v>0</v>
      </c>
      <c r="G21" s="15">
        <v>35337935.609999985</v>
      </c>
      <c r="H21" s="15">
        <v>245095929.94600007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17" x14ac:dyDescent="0.25">
      <c r="A22" s="41"/>
      <c r="B22" s="41"/>
      <c r="C22" s="20" t="s">
        <v>17</v>
      </c>
      <c r="D22" s="25">
        <v>112311938</v>
      </c>
      <c r="E22" s="15">
        <v>0</v>
      </c>
      <c r="F22" s="15">
        <v>0</v>
      </c>
      <c r="G22" s="15">
        <v>0</v>
      </c>
      <c r="H22" s="15">
        <v>112311938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</row>
    <row r="23" spans="1:17" x14ac:dyDescent="0.25">
      <c r="A23" s="41">
        <v>3</v>
      </c>
      <c r="B23" s="41" t="s">
        <v>20</v>
      </c>
      <c r="C23" s="21" t="s">
        <v>14</v>
      </c>
      <c r="D23" s="22">
        <v>6674339.4000000004</v>
      </c>
      <c r="E23" s="23">
        <v>0</v>
      </c>
      <c r="F23" s="23">
        <v>0</v>
      </c>
      <c r="G23" s="23">
        <v>0</v>
      </c>
      <c r="H23" s="23">
        <v>0</v>
      </c>
      <c r="I23" s="23">
        <v>6674339.4000000004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17" x14ac:dyDescent="0.25">
      <c r="A24" s="41"/>
      <c r="B24" s="41"/>
      <c r="C24" s="20" t="s">
        <v>15</v>
      </c>
      <c r="D24" s="25">
        <v>5009366</v>
      </c>
      <c r="E24" s="15">
        <v>0</v>
      </c>
      <c r="F24" s="15">
        <v>0</v>
      </c>
      <c r="G24" s="15">
        <v>0</v>
      </c>
      <c r="H24" s="15">
        <v>0</v>
      </c>
      <c r="I24" s="15">
        <v>5009366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</row>
    <row r="25" spans="1:17" x14ac:dyDescent="0.25">
      <c r="A25" s="41"/>
      <c r="B25" s="41"/>
      <c r="C25" s="20" t="s">
        <v>16</v>
      </c>
      <c r="D25" s="25">
        <v>776777.4</v>
      </c>
      <c r="E25" s="15">
        <v>0</v>
      </c>
      <c r="F25" s="15">
        <v>0</v>
      </c>
      <c r="G25" s="15">
        <v>0</v>
      </c>
      <c r="H25" s="15">
        <v>0</v>
      </c>
      <c r="I25" s="15">
        <v>776777.4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17" x14ac:dyDescent="0.25">
      <c r="A26" s="41"/>
      <c r="B26" s="41"/>
      <c r="C26" s="20" t="s">
        <v>17</v>
      </c>
      <c r="D26" s="25">
        <v>888196</v>
      </c>
      <c r="E26" s="15">
        <v>0</v>
      </c>
      <c r="F26" s="15">
        <v>0</v>
      </c>
      <c r="G26" s="15">
        <v>0</v>
      </c>
      <c r="H26" s="15">
        <v>0</v>
      </c>
      <c r="I26" s="15">
        <v>888196</v>
      </c>
      <c r="J26" s="15">
        <v>0</v>
      </c>
      <c r="K26" s="18"/>
      <c r="L26" s="15"/>
      <c r="M26" s="15"/>
      <c r="N26" s="15"/>
      <c r="O26" s="15"/>
      <c r="P26" s="19"/>
      <c r="Q26" s="19"/>
    </row>
    <row r="27" spans="1:17" x14ac:dyDescent="0.25">
      <c r="A27" s="41">
        <v>4</v>
      </c>
      <c r="B27" s="41" t="s">
        <v>21</v>
      </c>
      <c r="C27" s="21" t="s">
        <v>14</v>
      </c>
      <c r="D27" s="22">
        <v>4481461</v>
      </c>
      <c r="E27" s="23">
        <v>16935</v>
      </c>
      <c r="F27" s="23">
        <v>0</v>
      </c>
      <c r="G27" s="23">
        <v>3035146</v>
      </c>
      <c r="H27" s="23">
        <v>1429380</v>
      </c>
      <c r="I27" s="23">
        <v>0</v>
      </c>
      <c r="J27" s="23">
        <v>0</v>
      </c>
      <c r="K27" s="24">
        <v>719.84899999999993</v>
      </c>
      <c r="L27" s="23">
        <v>36.403999999999996</v>
      </c>
      <c r="M27" s="23">
        <v>0</v>
      </c>
      <c r="N27" s="23">
        <v>679.56899999999996</v>
      </c>
      <c r="O27" s="23">
        <v>3.8759999999999999</v>
      </c>
      <c r="P27" s="23">
        <v>0</v>
      </c>
      <c r="Q27" s="23">
        <v>0</v>
      </c>
    </row>
    <row r="28" spans="1:17" x14ac:dyDescent="0.25">
      <c r="A28" s="41"/>
      <c r="B28" s="41"/>
      <c r="C28" s="20" t="s">
        <v>15</v>
      </c>
      <c r="D28" s="25">
        <v>799192</v>
      </c>
      <c r="E28" s="15">
        <v>16935</v>
      </c>
      <c r="F28" s="15">
        <v>0</v>
      </c>
      <c r="G28" s="15">
        <v>702843</v>
      </c>
      <c r="H28" s="15">
        <v>79414</v>
      </c>
      <c r="I28" s="15">
        <v>0</v>
      </c>
      <c r="J28" s="15">
        <v>0</v>
      </c>
      <c r="K28" s="26">
        <v>719.84899999999993</v>
      </c>
      <c r="L28" s="15">
        <v>36.403999999999996</v>
      </c>
      <c r="M28" s="15">
        <v>0</v>
      </c>
      <c r="N28" s="15">
        <v>679.56899999999996</v>
      </c>
      <c r="O28" s="15">
        <v>3.8759999999999999</v>
      </c>
      <c r="P28" s="27"/>
      <c r="Q28" s="27"/>
    </row>
    <row r="29" spans="1:17" x14ac:dyDescent="0.25">
      <c r="A29" s="41"/>
      <c r="B29" s="41"/>
      <c r="C29" s="20" t="s">
        <v>16</v>
      </c>
      <c r="D29" s="25">
        <v>2464521</v>
      </c>
      <c r="E29" s="15">
        <v>0</v>
      </c>
      <c r="F29" s="15">
        <v>0</v>
      </c>
      <c r="G29" s="15">
        <v>1114555</v>
      </c>
      <c r="H29" s="15">
        <v>1349966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17" x14ac:dyDescent="0.25">
      <c r="A30" s="41"/>
      <c r="B30" s="41"/>
      <c r="C30" s="20" t="s">
        <v>17</v>
      </c>
      <c r="D30" s="25">
        <v>1217748</v>
      </c>
      <c r="E30" s="15">
        <v>0</v>
      </c>
      <c r="F30" s="15">
        <v>0</v>
      </c>
      <c r="G30" s="15">
        <v>1217748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</row>
    <row r="31" spans="1:17" x14ac:dyDescent="0.25">
      <c r="A31" s="41">
        <v>5</v>
      </c>
      <c r="B31" s="41" t="s">
        <v>22</v>
      </c>
      <c r="C31" s="21" t="s">
        <v>14</v>
      </c>
      <c r="D31" s="22">
        <v>5555481.8660000004</v>
      </c>
      <c r="E31" s="23">
        <v>2254375</v>
      </c>
      <c r="F31" s="23">
        <v>5990</v>
      </c>
      <c r="G31" s="23">
        <v>1390518</v>
      </c>
      <c r="H31" s="23">
        <v>1904598.8659999999</v>
      </c>
      <c r="I31" s="23">
        <v>0</v>
      </c>
      <c r="J31" s="23">
        <v>0</v>
      </c>
      <c r="K31" s="24">
        <v>1500.8579999999999</v>
      </c>
      <c r="L31" s="23">
        <v>1315.239</v>
      </c>
      <c r="M31" s="23">
        <v>0</v>
      </c>
      <c r="N31" s="23">
        <v>164.22400000000002</v>
      </c>
      <c r="O31" s="23">
        <v>21.395000000000003</v>
      </c>
      <c r="P31" s="23">
        <v>0</v>
      </c>
      <c r="Q31" s="23">
        <v>0</v>
      </c>
    </row>
    <row r="32" spans="1:17" x14ac:dyDescent="0.25">
      <c r="A32" s="41"/>
      <c r="B32" s="41"/>
      <c r="C32" s="20" t="s">
        <v>15</v>
      </c>
      <c r="D32" s="25">
        <v>3360312</v>
      </c>
      <c r="E32" s="15">
        <v>2222711</v>
      </c>
      <c r="F32" s="15">
        <v>0</v>
      </c>
      <c r="G32" s="15">
        <v>957135</v>
      </c>
      <c r="H32" s="15">
        <v>180466</v>
      </c>
      <c r="I32" s="15">
        <v>0</v>
      </c>
      <c r="J32" s="15">
        <v>0</v>
      </c>
      <c r="K32" s="26">
        <v>1500.8579999999999</v>
      </c>
      <c r="L32" s="15">
        <v>1315.239</v>
      </c>
      <c r="M32" s="15">
        <v>0</v>
      </c>
      <c r="N32" s="15">
        <v>164.22400000000002</v>
      </c>
      <c r="O32" s="15">
        <v>21.395000000000003</v>
      </c>
      <c r="P32" s="27"/>
      <c r="Q32" s="27"/>
    </row>
    <row r="33" spans="1:17" x14ac:dyDescent="0.25">
      <c r="A33" s="41"/>
      <c r="B33" s="41"/>
      <c r="C33" s="20" t="s">
        <v>16</v>
      </c>
      <c r="D33" s="25">
        <v>1576523.8659999999</v>
      </c>
      <c r="E33" s="15">
        <v>0</v>
      </c>
      <c r="F33" s="15">
        <v>0</v>
      </c>
      <c r="G33" s="15">
        <v>268427</v>
      </c>
      <c r="H33" s="15">
        <v>1308096.8659999999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17" x14ac:dyDescent="0.25">
      <c r="A34" s="41"/>
      <c r="B34" s="41"/>
      <c r="C34" s="20" t="s">
        <v>17</v>
      </c>
      <c r="D34" s="25">
        <v>618646</v>
      </c>
      <c r="E34" s="15">
        <v>31664</v>
      </c>
      <c r="F34" s="15">
        <v>5990</v>
      </c>
      <c r="G34" s="15">
        <v>164956</v>
      </c>
      <c r="H34" s="15">
        <v>416036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</row>
    <row r="35" spans="1:17" x14ac:dyDescent="0.25">
      <c r="A35" s="38">
        <v>6</v>
      </c>
      <c r="B35" s="38" t="s">
        <v>23</v>
      </c>
      <c r="C35" s="21" t="s">
        <v>14</v>
      </c>
      <c r="D35" s="22">
        <v>8133395.9859999996</v>
      </c>
      <c r="E35" s="23">
        <v>1066492</v>
      </c>
      <c r="F35" s="23">
        <v>1023391</v>
      </c>
      <c r="G35" s="23">
        <v>3351284.8250000002</v>
      </c>
      <c r="H35" s="23">
        <v>2692228.1609999998</v>
      </c>
      <c r="I35" s="23">
        <v>0</v>
      </c>
      <c r="J35" s="23">
        <v>0</v>
      </c>
      <c r="K35" s="24">
        <v>3094.3090000000002</v>
      </c>
      <c r="L35" s="23">
        <v>1813.7250000000001</v>
      </c>
      <c r="M35" s="23">
        <v>580.245</v>
      </c>
      <c r="N35" s="23">
        <v>665.99099999999999</v>
      </c>
      <c r="O35" s="23">
        <v>34.347999999999999</v>
      </c>
      <c r="P35" s="23">
        <v>0</v>
      </c>
      <c r="Q35" s="23">
        <v>0</v>
      </c>
    </row>
    <row r="36" spans="1:17" x14ac:dyDescent="0.25">
      <c r="A36" s="39"/>
      <c r="B36" s="39"/>
      <c r="C36" s="20" t="s">
        <v>15</v>
      </c>
      <c r="D36" s="25">
        <v>5047314.818</v>
      </c>
      <c r="E36" s="15">
        <v>1066492</v>
      </c>
      <c r="F36" s="15">
        <v>846039</v>
      </c>
      <c r="G36" s="15">
        <v>2481911.9550000001</v>
      </c>
      <c r="H36" s="15">
        <v>652871.86300000001</v>
      </c>
      <c r="I36" s="15">
        <v>0</v>
      </c>
      <c r="J36" s="15">
        <v>0</v>
      </c>
      <c r="K36" s="26">
        <v>3094.3090000000002</v>
      </c>
      <c r="L36" s="15">
        <v>1813.7250000000001</v>
      </c>
      <c r="M36" s="15">
        <v>580.245</v>
      </c>
      <c r="N36" s="15">
        <v>665.99099999999999</v>
      </c>
      <c r="O36" s="15">
        <v>34.347999999999999</v>
      </c>
      <c r="P36" s="27"/>
      <c r="Q36" s="27"/>
    </row>
    <row r="37" spans="1:17" x14ac:dyDescent="0.25">
      <c r="A37" s="39"/>
      <c r="B37" s="39"/>
      <c r="C37" s="20" t="s">
        <v>16</v>
      </c>
      <c r="D37" s="25">
        <v>2486679.1680000001</v>
      </c>
      <c r="E37" s="15">
        <v>0</v>
      </c>
      <c r="F37" s="15">
        <v>177352</v>
      </c>
      <c r="G37" s="15">
        <v>393578.87</v>
      </c>
      <c r="H37" s="15">
        <v>1915748.298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17" x14ac:dyDescent="0.25">
      <c r="A38" s="40"/>
      <c r="B38" s="40"/>
      <c r="C38" s="20" t="s">
        <v>17</v>
      </c>
      <c r="D38" s="25">
        <v>599402</v>
      </c>
      <c r="E38" s="15">
        <v>0</v>
      </c>
      <c r="F38" s="15">
        <v>0</v>
      </c>
      <c r="G38" s="15">
        <v>475794</v>
      </c>
      <c r="H38" s="15">
        <v>123608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</row>
    <row r="39" spans="1:17" x14ac:dyDescent="0.25">
      <c r="A39" s="38">
        <v>7</v>
      </c>
      <c r="B39" s="38" t="s">
        <v>24</v>
      </c>
      <c r="C39" s="21" t="s">
        <v>14</v>
      </c>
      <c r="D39" s="22">
        <v>4077175</v>
      </c>
      <c r="E39" s="23">
        <v>50420</v>
      </c>
      <c r="F39" s="23">
        <v>93891</v>
      </c>
      <c r="G39" s="23">
        <v>3359169</v>
      </c>
      <c r="H39" s="23">
        <v>573695</v>
      </c>
      <c r="I39" s="23">
        <v>0</v>
      </c>
      <c r="J39" s="23">
        <v>0</v>
      </c>
      <c r="K39" s="24">
        <v>1091.6709999999998</v>
      </c>
      <c r="L39" s="23">
        <v>0</v>
      </c>
      <c r="M39" s="23">
        <v>41.052</v>
      </c>
      <c r="N39" s="23">
        <v>1049.174</v>
      </c>
      <c r="O39" s="23">
        <v>1.4450000000000001</v>
      </c>
      <c r="P39" s="23">
        <v>0</v>
      </c>
      <c r="Q39" s="23">
        <v>0</v>
      </c>
    </row>
    <row r="40" spans="1:17" x14ac:dyDescent="0.25">
      <c r="A40" s="39"/>
      <c r="B40" s="39"/>
      <c r="C40" s="20" t="s">
        <v>15</v>
      </c>
      <c r="D40" s="25">
        <v>1896334</v>
      </c>
      <c r="E40" s="15">
        <v>0</v>
      </c>
      <c r="F40" s="15">
        <v>78126</v>
      </c>
      <c r="G40" s="15">
        <v>1670960</v>
      </c>
      <c r="H40" s="15">
        <v>147248</v>
      </c>
      <c r="I40" s="15">
        <v>0</v>
      </c>
      <c r="J40" s="15">
        <v>0</v>
      </c>
      <c r="K40" s="26">
        <v>1091.6709999999998</v>
      </c>
      <c r="L40" s="15">
        <v>0</v>
      </c>
      <c r="M40" s="15">
        <v>41.052</v>
      </c>
      <c r="N40" s="15">
        <v>1049.174</v>
      </c>
      <c r="O40" s="15">
        <v>1.4450000000000001</v>
      </c>
      <c r="P40" s="27"/>
      <c r="Q40" s="27"/>
    </row>
    <row r="41" spans="1:17" x14ac:dyDescent="0.25">
      <c r="A41" s="39"/>
      <c r="B41" s="39"/>
      <c r="C41" s="20" t="s">
        <v>16</v>
      </c>
      <c r="D41" s="25">
        <v>1663217</v>
      </c>
      <c r="E41" s="15">
        <v>0</v>
      </c>
      <c r="F41" s="15">
        <v>0</v>
      </c>
      <c r="G41" s="15">
        <v>1236770</v>
      </c>
      <c r="H41" s="15">
        <v>426447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17" x14ac:dyDescent="0.25">
      <c r="A42" s="40"/>
      <c r="B42" s="40"/>
      <c r="C42" s="20" t="s">
        <v>17</v>
      </c>
      <c r="D42" s="25">
        <v>517624</v>
      </c>
      <c r="E42" s="15">
        <v>50420</v>
      </c>
      <c r="F42" s="15">
        <v>15765</v>
      </c>
      <c r="G42" s="15">
        <v>451439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</row>
    <row r="43" spans="1:17" x14ac:dyDescent="0.25">
      <c r="A43" s="41">
        <v>8</v>
      </c>
      <c r="B43" s="41" t="s">
        <v>25</v>
      </c>
      <c r="C43" s="21" t="s">
        <v>14</v>
      </c>
      <c r="D43" s="22">
        <v>1899112</v>
      </c>
      <c r="E43" s="23">
        <v>395010</v>
      </c>
      <c r="F43" s="23">
        <v>32707</v>
      </c>
      <c r="G43" s="23">
        <v>953684</v>
      </c>
      <c r="H43" s="23">
        <v>517711</v>
      </c>
      <c r="I43" s="23">
        <v>0</v>
      </c>
      <c r="J43" s="23">
        <v>0</v>
      </c>
      <c r="K43" s="24">
        <v>880.50199999999995</v>
      </c>
      <c r="L43" s="23">
        <v>0</v>
      </c>
      <c r="M43" s="23">
        <v>21.042999999999999</v>
      </c>
      <c r="N43" s="23">
        <v>504.16699999999997</v>
      </c>
      <c r="O43" s="23">
        <v>355.29200000000003</v>
      </c>
      <c r="P43" s="23">
        <v>0</v>
      </c>
      <c r="Q43" s="23">
        <v>0</v>
      </c>
    </row>
    <row r="44" spans="1:17" x14ac:dyDescent="0.25">
      <c r="A44" s="41"/>
      <c r="B44" s="41"/>
      <c r="C44" s="20" t="s">
        <v>15</v>
      </c>
      <c r="D44" s="25">
        <v>1259662</v>
      </c>
      <c r="E44" s="15">
        <v>0</v>
      </c>
      <c r="F44" s="15">
        <v>32707</v>
      </c>
      <c r="G44" s="15">
        <v>910230</v>
      </c>
      <c r="H44" s="15">
        <v>316725</v>
      </c>
      <c r="I44" s="15">
        <v>0</v>
      </c>
      <c r="J44" s="15">
        <v>0</v>
      </c>
      <c r="K44" s="26">
        <v>880.50199999999995</v>
      </c>
      <c r="L44" s="15">
        <v>0</v>
      </c>
      <c r="M44" s="15">
        <v>21.042999999999999</v>
      </c>
      <c r="N44" s="15">
        <v>504.16699999999997</v>
      </c>
      <c r="O44" s="15">
        <v>355.29200000000003</v>
      </c>
      <c r="P44" s="27"/>
      <c r="Q44" s="27"/>
    </row>
    <row r="45" spans="1:17" x14ac:dyDescent="0.25">
      <c r="A45" s="41"/>
      <c r="B45" s="41"/>
      <c r="C45" s="20" t="s">
        <v>16</v>
      </c>
      <c r="D45" s="25">
        <v>244440</v>
      </c>
      <c r="E45" s="15">
        <v>0</v>
      </c>
      <c r="F45" s="15">
        <v>0</v>
      </c>
      <c r="G45" s="15">
        <v>43454</v>
      </c>
      <c r="H45" s="15">
        <v>200986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17" x14ac:dyDescent="0.25">
      <c r="A46" s="41"/>
      <c r="B46" s="41"/>
      <c r="C46" s="20" t="s">
        <v>17</v>
      </c>
      <c r="D46" s="25">
        <v>395010</v>
      </c>
      <c r="E46" s="15">
        <v>395010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</row>
    <row r="47" spans="1:17" x14ac:dyDescent="0.25">
      <c r="A47" s="41">
        <v>9</v>
      </c>
      <c r="B47" s="41" t="s">
        <v>26</v>
      </c>
      <c r="C47" s="21" t="s">
        <v>14</v>
      </c>
      <c r="D47" s="22">
        <v>5705344.9900000002</v>
      </c>
      <c r="E47" s="23">
        <v>2026546</v>
      </c>
      <c r="F47" s="23">
        <v>52035</v>
      </c>
      <c r="G47" s="23">
        <v>2250478</v>
      </c>
      <c r="H47" s="23">
        <v>1376285.99</v>
      </c>
      <c r="I47" s="23">
        <v>0</v>
      </c>
      <c r="J47" s="23">
        <v>0</v>
      </c>
      <c r="K47" s="24">
        <v>3218.8469999999998</v>
      </c>
      <c r="L47" s="23">
        <v>2533.4859999999999</v>
      </c>
      <c r="M47" s="23">
        <v>0</v>
      </c>
      <c r="N47" s="23">
        <v>617.47300000000007</v>
      </c>
      <c r="O47" s="23">
        <v>67.888000000000005</v>
      </c>
      <c r="P47" s="23">
        <v>0</v>
      </c>
      <c r="Q47" s="23">
        <v>0</v>
      </c>
    </row>
    <row r="48" spans="1:17" x14ac:dyDescent="0.25">
      <c r="A48" s="41"/>
      <c r="B48" s="41"/>
      <c r="C48" s="20" t="s">
        <v>15</v>
      </c>
      <c r="D48" s="25">
        <v>3974466</v>
      </c>
      <c r="E48" s="15">
        <v>1935318</v>
      </c>
      <c r="F48" s="15">
        <v>0</v>
      </c>
      <c r="G48" s="15">
        <v>1874363</v>
      </c>
      <c r="H48" s="15">
        <v>164785</v>
      </c>
      <c r="I48" s="15">
        <v>0</v>
      </c>
      <c r="J48" s="15">
        <v>0</v>
      </c>
      <c r="K48" s="26">
        <v>3218.8469999999998</v>
      </c>
      <c r="L48" s="15">
        <v>2533.4859999999999</v>
      </c>
      <c r="M48" s="15">
        <v>0</v>
      </c>
      <c r="N48" s="15">
        <v>617.47300000000007</v>
      </c>
      <c r="O48" s="15">
        <v>67.888000000000005</v>
      </c>
      <c r="P48" s="27"/>
      <c r="Q48" s="27"/>
    </row>
    <row r="49" spans="1:17" x14ac:dyDescent="0.25">
      <c r="A49" s="41"/>
      <c r="B49" s="41"/>
      <c r="C49" s="20" t="s">
        <v>16</v>
      </c>
      <c r="D49" s="25">
        <v>1263351.99</v>
      </c>
      <c r="E49" s="15">
        <v>0</v>
      </c>
      <c r="F49" s="15">
        <v>0</v>
      </c>
      <c r="G49" s="15">
        <v>51851</v>
      </c>
      <c r="H49" s="15">
        <v>1211500.99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17" x14ac:dyDescent="0.25">
      <c r="A50" s="41"/>
      <c r="B50" s="41"/>
      <c r="C50" s="20" t="s">
        <v>17</v>
      </c>
      <c r="D50" s="25">
        <v>467527</v>
      </c>
      <c r="E50" s="15">
        <v>91228</v>
      </c>
      <c r="F50" s="15">
        <v>52035</v>
      </c>
      <c r="G50" s="15">
        <v>324264</v>
      </c>
      <c r="H50" s="15">
        <v>0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</row>
    <row r="51" spans="1:17" x14ac:dyDescent="0.25">
      <c r="A51" s="41">
        <v>10</v>
      </c>
      <c r="B51" s="41" t="s">
        <v>27</v>
      </c>
      <c r="C51" s="21" t="s">
        <v>14</v>
      </c>
      <c r="D51" s="22">
        <v>1248330.46</v>
      </c>
      <c r="E51" s="23">
        <v>19537</v>
      </c>
      <c r="F51" s="23">
        <v>0</v>
      </c>
      <c r="G51" s="23">
        <v>672542</v>
      </c>
      <c r="H51" s="23">
        <v>556251.46</v>
      </c>
      <c r="I51" s="23">
        <v>0</v>
      </c>
      <c r="J51" s="23">
        <v>0</v>
      </c>
      <c r="K51" s="24">
        <v>640.77100000000007</v>
      </c>
      <c r="L51" s="23">
        <v>0</v>
      </c>
      <c r="M51" s="23">
        <v>0</v>
      </c>
      <c r="N51" s="23">
        <v>640.77100000000007</v>
      </c>
      <c r="O51" s="23">
        <v>0</v>
      </c>
      <c r="P51" s="23">
        <v>0</v>
      </c>
      <c r="Q51" s="23">
        <v>0</v>
      </c>
    </row>
    <row r="52" spans="1:17" x14ac:dyDescent="0.25">
      <c r="A52" s="41"/>
      <c r="B52" s="41"/>
      <c r="C52" s="20" t="s">
        <v>15</v>
      </c>
      <c r="D52" s="25">
        <v>728744</v>
      </c>
      <c r="E52" s="15">
        <v>0</v>
      </c>
      <c r="F52" s="15">
        <v>0</v>
      </c>
      <c r="G52" s="15">
        <v>615879</v>
      </c>
      <c r="H52" s="15">
        <v>112865</v>
      </c>
      <c r="I52" s="15">
        <v>0</v>
      </c>
      <c r="J52" s="15">
        <v>0</v>
      </c>
      <c r="K52" s="26">
        <v>640.77100000000007</v>
      </c>
      <c r="L52" s="15">
        <v>0</v>
      </c>
      <c r="M52" s="15">
        <v>0</v>
      </c>
      <c r="N52" s="15">
        <v>640.77100000000007</v>
      </c>
      <c r="O52" s="15">
        <v>0</v>
      </c>
      <c r="P52" s="27"/>
      <c r="Q52" s="27"/>
    </row>
    <row r="53" spans="1:17" x14ac:dyDescent="0.25">
      <c r="A53" s="41"/>
      <c r="B53" s="41"/>
      <c r="C53" s="20" t="s">
        <v>16</v>
      </c>
      <c r="D53" s="25">
        <v>339710.46</v>
      </c>
      <c r="E53" s="15">
        <v>0</v>
      </c>
      <c r="F53" s="15">
        <v>0</v>
      </c>
      <c r="G53" s="15">
        <v>26992</v>
      </c>
      <c r="H53" s="15">
        <v>312718.46000000002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17" x14ac:dyDescent="0.25">
      <c r="A54" s="41"/>
      <c r="B54" s="41"/>
      <c r="C54" s="20" t="s">
        <v>17</v>
      </c>
      <c r="D54" s="25">
        <v>179876</v>
      </c>
      <c r="E54" s="15">
        <v>19537</v>
      </c>
      <c r="F54" s="15">
        <v>0</v>
      </c>
      <c r="G54" s="15">
        <v>29671</v>
      </c>
      <c r="H54" s="15">
        <v>130668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</row>
    <row r="55" spans="1:17" x14ac:dyDescent="0.25">
      <c r="A55" s="41">
        <v>11</v>
      </c>
      <c r="B55" s="41" t="s">
        <v>28</v>
      </c>
      <c r="C55" s="21" t="s">
        <v>14</v>
      </c>
      <c r="D55" s="22">
        <v>13778640.277000001</v>
      </c>
      <c r="E55" s="23">
        <v>0</v>
      </c>
      <c r="F55" s="23">
        <v>11478</v>
      </c>
      <c r="G55" s="23">
        <v>4587035.9340000004</v>
      </c>
      <c r="H55" s="23">
        <v>9180126.3430000003</v>
      </c>
      <c r="I55" s="23">
        <v>0</v>
      </c>
      <c r="J55" s="23">
        <v>0</v>
      </c>
      <c r="K55" s="24">
        <v>2188.2179999999998</v>
      </c>
      <c r="L55" s="23">
        <v>0</v>
      </c>
      <c r="M55" s="23">
        <v>0</v>
      </c>
      <c r="N55" s="23">
        <v>1417.7889999999998</v>
      </c>
      <c r="O55" s="23">
        <v>770.42899999999997</v>
      </c>
      <c r="P55" s="23">
        <v>0</v>
      </c>
      <c r="Q55" s="23">
        <v>0</v>
      </c>
    </row>
    <row r="56" spans="1:17" x14ac:dyDescent="0.25">
      <c r="A56" s="41"/>
      <c r="B56" s="41"/>
      <c r="C56" s="20" t="s">
        <v>15</v>
      </c>
      <c r="D56" s="25">
        <v>7446890</v>
      </c>
      <c r="E56" s="15">
        <v>0</v>
      </c>
      <c r="F56" s="15">
        <v>11478</v>
      </c>
      <c r="G56" s="15">
        <v>3168598</v>
      </c>
      <c r="H56" s="15">
        <v>4266814</v>
      </c>
      <c r="I56" s="15">
        <v>0</v>
      </c>
      <c r="J56" s="15">
        <v>0</v>
      </c>
      <c r="K56" s="26">
        <v>2188.2179999999998</v>
      </c>
      <c r="L56" s="15">
        <v>0</v>
      </c>
      <c r="M56" s="15">
        <v>0</v>
      </c>
      <c r="N56" s="15">
        <v>1417.7889999999998</v>
      </c>
      <c r="O56" s="15">
        <v>770.42899999999997</v>
      </c>
      <c r="P56" s="27"/>
      <c r="Q56" s="27"/>
    </row>
    <row r="57" spans="1:17" x14ac:dyDescent="0.25">
      <c r="A57" s="41"/>
      <c r="B57" s="41"/>
      <c r="C57" s="20" t="s">
        <v>16</v>
      </c>
      <c r="D57" s="25">
        <v>4841176.2769999998</v>
      </c>
      <c r="E57" s="15">
        <v>0</v>
      </c>
      <c r="F57" s="15">
        <v>0</v>
      </c>
      <c r="G57" s="15">
        <v>1387667.9340000001</v>
      </c>
      <c r="H57" s="15">
        <v>3453508.3429999999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17" x14ac:dyDescent="0.25">
      <c r="A58" s="41"/>
      <c r="B58" s="41"/>
      <c r="C58" s="20" t="s">
        <v>17</v>
      </c>
      <c r="D58" s="25">
        <v>1490574</v>
      </c>
      <c r="E58" s="15">
        <v>0</v>
      </c>
      <c r="F58" s="15">
        <v>0</v>
      </c>
      <c r="G58" s="15">
        <v>30770</v>
      </c>
      <c r="H58" s="15">
        <v>1459804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</row>
    <row r="59" spans="1:17" x14ac:dyDescent="0.25">
      <c r="A59" s="41">
        <v>12</v>
      </c>
      <c r="B59" s="41" t="s">
        <v>29</v>
      </c>
      <c r="C59" s="21" t="s">
        <v>14</v>
      </c>
      <c r="D59" s="22">
        <v>19095811.726000004</v>
      </c>
      <c r="E59" s="23">
        <v>1870589</v>
      </c>
      <c r="F59" s="23">
        <v>0</v>
      </c>
      <c r="G59" s="23">
        <v>3289045.1909999996</v>
      </c>
      <c r="H59" s="23">
        <v>13936177.535000002</v>
      </c>
      <c r="I59" s="23">
        <v>0</v>
      </c>
      <c r="J59" s="23">
        <v>0</v>
      </c>
      <c r="K59" s="24">
        <v>1831.4829999999997</v>
      </c>
      <c r="L59" s="23">
        <v>1613.5539999999999</v>
      </c>
      <c r="M59" s="23">
        <v>0</v>
      </c>
      <c r="N59" s="23">
        <v>137.06900000000002</v>
      </c>
      <c r="O59" s="23">
        <v>80.86</v>
      </c>
      <c r="P59" s="23">
        <v>0</v>
      </c>
      <c r="Q59" s="23">
        <v>0</v>
      </c>
    </row>
    <row r="60" spans="1:17" x14ac:dyDescent="0.25">
      <c r="A60" s="41"/>
      <c r="B60" s="41"/>
      <c r="C60" s="20" t="s">
        <v>15</v>
      </c>
      <c r="D60" s="25">
        <v>5958681.175999999</v>
      </c>
      <c r="E60" s="15">
        <v>1870589</v>
      </c>
      <c r="F60" s="15">
        <v>0</v>
      </c>
      <c r="G60" s="15">
        <v>2346533.1909999996</v>
      </c>
      <c r="H60" s="15">
        <v>1741558.9849999999</v>
      </c>
      <c r="I60" s="15">
        <v>0</v>
      </c>
      <c r="J60" s="15">
        <v>0</v>
      </c>
      <c r="K60" s="26">
        <v>1831.4829999999997</v>
      </c>
      <c r="L60" s="15">
        <v>1613.5539999999999</v>
      </c>
      <c r="M60" s="15">
        <v>0</v>
      </c>
      <c r="N60" s="15">
        <v>137.06900000000002</v>
      </c>
      <c r="O60" s="15">
        <v>80.86</v>
      </c>
      <c r="P60" s="27"/>
      <c r="Q60" s="27"/>
    </row>
    <row r="61" spans="1:17" x14ac:dyDescent="0.25">
      <c r="A61" s="41"/>
      <c r="B61" s="41"/>
      <c r="C61" s="20" t="s">
        <v>16</v>
      </c>
      <c r="D61" s="25">
        <v>11204514.550000003</v>
      </c>
      <c r="E61" s="15">
        <v>0</v>
      </c>
      <c r="F61" s="15">
        <v>0</v>
      </c>
      <c r="G61" s="15">
        <v>942512</v>
      </c>
      <c r="H61" s="15">
        <v>10262002.550000003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17" x14ac:dyDescent="0.25">
      <c r="A62" s="41"/>
      <c r="B62" s="41"/>
      <c r="C62" s="20" t="s">
        <v>17</v>
      </c>
      <c r="D62" s="25">
        <v>1932616</v>
      </c>
      <c r="E62" s="15">
        <v>0</v>
      </c>
      <c r="F62" s="15">
        <v>0</v>
      </c>
      <c r="G62" s="15">
        <v>0</v>
      </c>
      <c r="H62" s="15">
        <v>1932616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</row>
    <row r="63" spans="1:17" x14ac:dyDescent="0.25">
      <c r="A63" s="41">
        <v>13</v>
      </c>
      <c r="B63" s="41" t="s">
        <v>30</v>
      </c>
      <c r="C63" s="21" t="s">
        <v>14</v>
      </c>
      <c r="D63" s="22">
        <v>4333321</v>
      </c>
      <c r="E63" s="23">
        <v>518628</v>
      </c>
      <c r="F63" s="23">
        <v>0</v>
      </c>
      <c r="G63" s="23">
        <v>3174509</v>
      </c>
      <c r="H63" s="23">
        <v>640184</v>
      </c>
      <c r="I63" s="23">
        <v>0</v>
      </c>
      <c r="J63" s="23">
        <v>0</v>
      </c>
      <c r="K63" s="24">
        <v>780.65200000000016</v>
      </c>
      <c r="L63" s="23">
        <v>0</v>
      </c>
      <c r="M63" s="23">
        <v>0</v>
      </c>
      <c r="N63" s="23">
        <v>780.04800000000012</v>
      </c>
      <c r="O63" s="23">
        <v>0.60399999999999998</v>
      </c>
      <c r="P63" s="23">
        <v>0</v>
      </c>
      <c r="Q63" s="23">
        <v>0</v>
      </c>
    </row>
    <row r="64" spans="1:17" x14ac:dyDescent="0.25">
      <c r="A64" s="41"/>
      <c r="B64" s="41"/>
      <c r="C64" s="20" t="s">
        <v>15</v>
      </c>
      <c r="D64" s="25">
        <v>2955850</v>
      </c>
      <c r="E64" s="15">
        <v>0</v>
      </c>
      <c r="F64" s="15">
        <v>0</v>
      </c>
      <c r="G64" s="15">
        <v>2928799</v>
      </c>
      <c r="H64" s="15">
        <v>27051</v>
      </c>
      <c r="I64" s="15">
        <v>0</v>
      </c>
      <c r="J64" s="15">
        <v>0</v>
      </c>
      <c r="K64" s="26">
        <v>780.65200000000016</v>
      </c>
      <c r="L64" s="15">
        <v>0</v>
      </c>
      <c r="M64" s="15">
        <v>0</v>
      </c>
      <c r="N64" s="15">
        <v>780.04800000000012</v>
      </c>
      <c r="O64" s="15">
        <v>0.60399999999999998</v>
      </c>
      <c r="P64" s="27"/>
      <c r="Q64" s="27"/>
    </row>
    <row r="65" spans="1:17" x14ac:dyDescent="0.25">
      <c r="A65" s="41"/>
      <c r="B65" s="41"/>
      <c r="C65" s="20" t="s">
        <v>16</v>
      </c>
      <c r="D65" s="25">
        <v>858843</v>
      </c>
      <c r="E65" s="15">
        <v>0</v>
      </c>
      <c r="F65" s="15">
        <v>0</v>
      </c>
      <c r="G65" s="15">
        <v>245710</v>
      </c>
      <c r="H65" s="15">
        <v>613133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17" x14ac:dyDescent="0.25">
      <c r="A66" s="41"/>
      <c r="B66" s="41"/>
      <c r="C66" s="20" t="s">
        <v>17</v>
      </c>
      <c r="D66" s="25">
        <v>518628</v>
      </c>
      <c r="E66" s="15">
        <v>518628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</row>
    <row r="67" spans="1:17" x14ac:dyDescent="0.25">
      <c r="A67" s="41">
        <v>14</v>
      </c>
      <c r="B67" s="41" t="s">
        <v>31</v>
      </c>
      <c r="C67" s="21" t="s">
        <v>14</v>
      </c>
      <c r="D67" s="22">
        <v>3609701.57</v>
      </c>
      <c r="E67" s="23">
        <v>121053</v>
      </c>
      <c r="F67" s="23">
        <v>0</v>
      </c>
      <c r="G67" s="23">
        <v>1102730</v>
      </c>
      <c r="H67" s="23">
        <v>2385918.5699999998</v>
      </c>
      <c r="I67" s="23">
        <v>0</v>
      </c>
      <c r="J67" s="23">
        <v>0</v>
      </c>
      <c r="K67" s="24">
        <v>66.984000000000009</v>
      </c>
      <c r="L67" s="23">
        <v>0</v>
      </c>
      <c r="M67" s="23">
        <v>0</v>
      </c>
      <c r="N67" s="23">
        <v>66.984000000000009</v>
      </c>
      <c r="O67" s="23">
        <v>0</v>
      </c>
      <c r="P67" s="23">
        <v>0</v>
      </c>
      <c r="Q67" s="23">
        <v>0</v>
      </c>
    </row>
    <row r="68" spans="1:17" x14ac:dyDescent="0.25">
      <c r="A68" s="41"/>
      <c r="B68" s="41"/>
      <c r="C68" s="20" t="s">
        <v>15</v>
      </c>
      <c r="D68" s="25">
        <v>622116</v>
      </c>
      <c r="E68" s="15">
        <v>0</v>
      </c>
      <c r="F68" s="15">
        <v>0</v>
      </c>
      <c r="G68" s="15">
        <v>316084</v>
      </c>
      <c r="H68" s="15">
        <v>306032</v>
      </c>
      <c r="I68" s="15">
        <v>0</v>
      </c>
      <c r="J68" s="15">
        <v>0</v>
      </c>
      <c r="K68" s="26">
        <v>66.984000000000009</v>
      </c>
      <c r="L68" s="15">
        <v>0</v>
      </c>
      <c r="M68" s="15">
        <v>0</v>
      </c>
      <c r="N68" s="15">
        <v>66.984000000000009</v>
      </c>
      <c r="O68" s="15">
        <v>0</v>
      </c>
      <c r="P68" s="27"/>
      <c r="Q68" s="27"/>
    </row>
    <row r="69" spans="1:17" x14ac:dyDescent="0.25">
      <c r="A69" s="41"/>
      <c r="B69" s="41"/>
      <c r="C69" s="20" t="s">
        <v>16</v>
      </c>
      <c r="D69" s="25">
        <v>2197117.5699999998</v>
      </c>
      <c r="E69" s="15">
        <v>0</v>
      </c>
      <c r="F69" s="15">
        <v>0</v>
      </c>
      <c r="G69" s="15">
        <v>117231</v>
      </c>
      <c r="H69" s="15">
        <v>2079886.5699999998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17" x14ac:dyDescent="0.25">
      <c r="A70" s="41"/>
      <c r="B70" s="41"/>
      <c r="C70" s="20" t="s">
        <v>17</v>
      </c>
      <c r="D70" s="25">
        <v>790468</v>
      </c>
      <c r="E70" s="15">
        <v>121053</v>
      </c>
      <c r="F70" s="15">
        <v>0</v>
      </c>
      <c r="G70" s="15">
        <v>669415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</row>
    <row r="71" spans="1:17" x14ac:dyDescent="0.25">
      <c r="A71" s="41">
        <v>15</v>
      </c>
      <c r="B71" s="41" t="s">
        <v>32</v>
      </c>
      <c r="C71" s="21" t="s">
        <v>14</v>
      </c>
      <c r="D71" s="22">
        <v>3305206.21</v>
      </c>
      <c r="E71" s="23">
        <v>9180</v>
      </c>
      <c r="F71" s="23">
        <v>0</v>
      </c>
      <c r="G71" s="23">
        <v>903889.2</v>
      </c>
      <c r="H71" s="23">
        <v>2392137.0099999998</v>
      </c>
      <c r="I71" s="23">
        <v>0</v>
      </c>
      <c r="J71" s="23">
        <v>0</v>
      </c>
      <c r="K71" s="24">
        <v>264.38499999999999</v>
      </c>
      <c r="L71" s="23">
        <v>0</v>
      </c>
      <c r="M71" s="23">
        <v>0</v>
      </c>
      <c r="N71" s="23">
        <v>61.836999999999996</v>
      </c>
      <c r="O71" s="23">
        <v>202.54799999999997</v>
      </c>
      <c r="P71" s="23">
        <v>0</v>
      </c>
      <c r="Q71" s="23">
        <v>0</v>
      </c>
    </row>
    <row r="72" spans="1:17" x14ac:dyDescent="0.25">
      <c r="A72" s="41"/>
      <c r="B72" s="41"/>
      <c r="C72" s="20" t="s">
        <v>15</v>
      </c>
      <c r="D72" s="25">
        <v>1250897</v>
      </c>
      <c r="E72" s="15">
        <v>9180</v>
      </c>
      <c r="F72" s="15">
        <v>0</v>
      </c>
      <c r="G72" s="15">
        <v>769155</v>
      </c>
      <c r="H72" s="15">
        <v>472562</v>
      </c>
      <c r="I72" s="15">
        <v>0</v>
      </c>
      <c r="J72" s="15">
        <v>0</v>
      </c>
      <c r="K72" s="26">
        <v>264.38499999999999</v>
      </c>
      <c r="L72" s="15">
        <v>0</v>
      </c>
      <c r="M72" s="15">
        <v>0</v>
      </c>
      <c r="N72" s="15">
        <v>61.836999999999996</v>
      </c>
      <c r="O72" s="15">
        <v>202.54799999999997</v>
      </c>
      <c r="P72" s="27"/>
      <c r="Q72" s="27"/>
    </row>
    <row r="73" spans="1:17" x14ac:dyDescent="0.25">
      <c r="A73" s="41"/>
      <c r="B73" s="41"/>
      <c r="C73" s="20" t="s">
        <v>16</v>
      </c>
      <c r="D73" s="25">
        <v>1807178.21</v>
      </c>
      <c r="E73" s="15">
        <v>0</v>
      </c>
      <c r="F73" s="15">
        <v>0</v>
      </c>
      <c r="G73" s="15">
        <v>130001.2</v>
      </c>
      <c r="H73" s="15">
        <v>1677177.01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17" x14ac:dyDescent="0.25">
      <c r="A74" s="41"/>
      <c r="B74" s="41"/>
      <c r="C74" s="20" t="s">
        <v>17</v>
      </c>
      <c r="D74" s="25">
        <v>247131</v>
      </c>
      <c r="E74" s="15">
        <v>0</v>
      </c>
      <c r="F74" s="15">
        <v>0</v>
      </c>
      <c r="G74" s="15">
        <v>4733</v>
      </c>
      <c r="H74" s="15">
        <v>242398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</row>
    <row r="75" spans="1:17" x14ac:dyDescent="0.25">
      <c r="A75" s="41">
        <v>16</v>
      </c>
      <c r="B75" s="41" t="s">
        <v>33</v>
      </c>
      <c r="C75" s="21" t="s">
        <v>14</v>
      </c>
      <c r="D75" s="22">
        <v>16730105.810000002</v>
      </c>
      <c r="E75" s="23">
        <v>329692</v>
      </c>
      <c r="F75" s="23">
        <v>21728</v>
      </c>
      <c r="G75" s="23">
        <v>7325718</v>
      </c>
      <c r="H75" s="23">
        <v>9052967.8100000024</v>
      </c>
      <c r="I75" s="23">
        <v>0</v>
      </c>
      <c r="J75" s="23">
        <v>0</v>
      </c>
      <c r="K75" s="24">
        <v>2544.009</v>
      </c>
      <c r="L75" s="23">
        <v>0</v>
      </c>
      <c r="M75" s="23">
        <v>0</v>
      </c>
      <c r="N75" s="23">
        <v>2506.9949999999999</v>
      </c>
      <c r="O75" s="23">
        <v>37.014000000000003</v>
      </c>
      <c r="P75" s="23">
        <v>0</v>
      </c>
      <c r="Q75" s="23">
        <v>0</v>
      </c>
    </row>
    <row r="76" spans="1:17" x14ac:dyDescent="0.25">
      <c r="A76" s="41"/>
      <c r="B76" s="41"/>
      <c r="C76" s="20" t="s">
        <v>15</v>
      </c>
      <c r="D76" s="25">
        <v>6222012</v>
      </c>
      <c r="E76" s="15">
        <v>0</v>
      </c>
      <c r="F76" s="15">
        <v>0</v>
      </c>
      <c r="G76" s="15">
        <v>5999973</v>
      </c>
      <c r="H76" s="15">
        <v>222039</v>
      </c>
      <c r="I76" s="15">
        <v>0</v>
      </c>
      <c r="J76" s="15">
        <v>0</v>
      </c>
      <c r="K76" s="26">
        <v>2544.009</v>
      </c>
      <c r="L76" s="15">
        <v>0</v>
      </c>
      <c r="M76" s="15">
        <v>0</v>
      </c>
      <c r="N76" s="15">
        <v>2506.9949999999999</v>
      </c>
      <c r="O76" s="15">
        <v>37.014000000000003</v>
      </c>
      <c r="P76" s="27"/>
      <c r="Q76" s="27"/>
    </row>
    <row r="77" spans="1:17" x14ac:dyDescent="0.25">
      <c r="A77" s="41"/>
      <c r="B77" s="41"/>
      <c r="C77" s="20" t="s">
        <v>16</v>
      </c>
      <c r="D77" s="25">
        <v>9322615.8100000024</v>
      </c>
      <c r="E77" s="15">
        <v>0</v>
      </c>
      <c r="F77" s="15">
        <v>0</v>
      </c>
      <c r="G77" s="15">
        <v>494518</v>
      </c>
      <c r="H77" s="15">
        <v>8828097.8100000024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17" x14ac:dyDescent="0.25">
      <c r="A78" s="41"/>
      <c r="B78" s="41"/>
      <c r="C78" s="20" t="s">
        <v>17</v>
      </c>
      <c r="D78" s="25">
        <v>1185478</v>
      </c>
      <c r="E78" s="15">
        <v>329692</v>
      </c>
      <c r="F78" s="15">
        <v>21728</v>
      </c>
      <c r="G78" s="15">
        <v>831227</v>
      </c>
      <c r="H78" s="15">
        <v>2831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</row>
    <row r="79" spans="1:17" x14ac:dyDescent="0.25">
      <c r="A79" s="41">
        <v>17</v>
      </c>
      <c r="B79" s="41" t="s">
        <v>34</v>
      </c>
      <c r="C79" s="21" t="s">
        <v>14</v>
      </c>
      <c r="D79" s="22">
        <v>22703892.43</v>
      </c>
      <c r="E79" s="23">
        <v>1732467</v>
      </c>
      <c r="F79" s="23">
        <v>0</v>
      </c>
      <c r="G79" s="23">
        <v>9547255.2489999998</v>
      </c>
      <c r="H79" s="23">
        <v>11424170.181</v>
      </c>
      <c r="I79" s="23">
        <v>0</v>
      </c>
      <c r="J79" s="23">
        <v>0</v>
      </c>
      <c r="K79" s="24">
        <v>3074.1130000000026</v>
      </c>
      <c r="L79" s="23">
        <v>53.003</v>
      </c>
      <c r="M79" s="23">
        <v>0</v>
      </c>
      <c r="N79" s="23">
        <v>2826.8860000000022</v>
      </c>
      <c r="O79" s="23">
        <v>194.22400000000002</v>
      </c>
      <c r="P79" s="23">
        <v>0</v>
      </c>
      <c r="Q79" s="23">
        <v>0</v>
      </c>
    </row>
    <row r="80" spans="1:17" x14ac:dyDescent="0.25">
      <c r="A80" s="41"/>
      <c r="B80" s="41"/>
      <c r="C80" s="20" t="s">
        <v>15</v>
      </c>
      <c r="D80" s="25">
        <v>6598609.2750000004</v>
      </c>
      <c r="E80" s="15">
        <v>38906</v>
      </c>
      <c r="F80" s="15">
        <v>0</v>
      </c>
      <c r="G80" s="15">
        <v>4941022.9709999999</v>
      </c>
      <c r="H80" s="15">
        <v>1618680.304</v>
      </c>
      <c r="I80" s="15">
        <v>0</v>
      </c>
      <c r="J80" s="15">
        <v>0</v>
      </c>
      <c r="K80" s="26">
        <v>3074.1130000000026</v>
      </c>
      <c r="L80" s="15">
        <v>53.003</v>
      </c>
      <c r="M80" s="15">
        <v>0</v>
      </c>
      <c r="N80" s="15">
        <v>2826.8860000000022</v>
      </c>
      <c r="O80" s="15">
        <v>194.22400000000002</v>
      </c>
      <c r="P80" s="27"/>
      <c r="Q80" s="27"/>
    </row>
    <row r="81" spans="1:17" x14ac:dyDescent="0.25">
      <c r="A81" s="41"/>
      <c r="B81" s="41"/>
      <c r="C81" s="20" t="s">
        <v>16</v>
      </c>
      <c r="D81" s="25">
        <v>13623288.155000001</v>
      </c>
      <c r="E81" s="15">
        <v>363718</v>
      </c>
      <c r="F81" s="15">
        <v>0</v>
      </c>
      <c r="G81" s="15">
        <v>3457288.2780000004</v>
      </c>
      <c r="H81" s="15">
        <v>9802281.8770000003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17" x14ac:dyDescent="0.25">
      <c r="A82" s="41"/>
      <c r="B82" s="41"/>
      <c r="C82" s="20" t="s">
        <v>17</v>
      </c>
      <c r="D82" s="25">
        <v>2481995</v>
      </c>
      <c r="E82" s="15">
        <v>1329843</v>
      </c>
      <c r="F82" s="15">
        <v>0</v>
      </c>
      <c r="G82" s="15">
        <v>1148944</v>
      </c>
      <c r="H82" s="15">
        <v>3208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</row>
    <row r="83" spans="1:17" x14ac:dyDescent="0.25">
      <c r="A83" s="41">
        <v>18</v>
      </c>
      <c r="B83" s="41" t="s">
        <v>35</v>
      </c>
      <c r="C83" s="21" t="s">
        <v>14</v>
      </c>
      <c r="D83" s="22">
        <v>14919066.359000001</v>
      </c>
      <c r="E83" s="23">
        <v>1210336</v>
      </c>
      <c r="F83" s="23">
        <v>0</v>
      </c>
      <c r="G83" s="23">
        <v>6792200</v>
      </c>
      <c r="H83" s="23">
        <v>6916530.3590000002</v>
      </c>
      <c r="I83" s="23">
        <v>0</v>
      </c>
      <c r="J83" s="23">
        <v>0</v>
      </c>
      <c r="K83" s="24">
        <v>1280.6870000000001</v>
      </c>
      <c r="L83" s="23">
        <v>0</v>
      </c>
      <c r="M83" s="23">
        <v>0</v>
      </c>
      <c r="N83" s="23">
        <v>1148.7320000000002</v>
      </c>
      <c r="O83" s="23">
        <v>131.95500000000001</v>
      </c>
      <c r="P83" s="23">
        <v>0</v>
      </c>
      <c r="Q83" s="23">
        <v>0</v>
      </c>
    </row>
    <row r="84" spans="1:17" x14ac:dyDescent="0.25">
      <c r="A84" s="41"/>
      <c r="B84" s="41"/>
      <c r="C84" s="20" t="s">
        <v>15</v>
      </c>
      <c r="D84" s="25">
        <v>2849357</v>
      </c>
      <c r="E84" s="15">
        <v>0</v>
      </c>
      <c r="F84" s="15">
        <v>0</v>
      </c>
      <c r="G84" s="15">
        <v>2174503</v>
      </c>
      <c r="H84" s="15">
        <v>674854</v>
      </c>
      <c r="I84" s="15">
        <v>0</v>
      </c>
      <c r="J84" s="15">
        <v>0</v>
      </c>
      <c r="K84" s="26">
        <v>1280.6870000000001</v>
      </c>
      <c r="L84" s="15">
        <v>0</v>
      </c>
      <c r="M84" s="15">
        <v>0</v>
      </c>
      <c r="N84" s="15">
        <v>1148.7320000000002</v>
      </c>
      <c r="O84" s="15">
        <v>131.95500000000001</v>
      </c>
      <c r="P84" s="27"/>
      <c r="Q84" s="27"/>
    </row>
    <row r="85" spans="1:17" x14ac:dyDescent="0.25">
      <c r="A85" s="41"/>
      <c r="B85" s="41"/>
      <c r="C85" s="20" t="s">
        <v>16</v>
      </c>
      <c r="D85" s="25">
        <v>10021575.359000001</v>
      </c>
      <c r="E85" s="15">
        <v>0</v>
      </c>
      <c r="F85" s="15">
        <v>0</v>
      </c>
      <c r="G85" s="15">
        <v>3780262</v>
      </c>
      <c r="H85" s="15">
        <v>6241313.3590000002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17" x14ac:dyDescent="0.25">
      <c r="A86" s="41"/>
      <c r="B86" s="41"/>
      <c r="C86" s="20" t="s">
        <v>17</v>
      </c>
      <c r="D86" s="25">
        <v>2048134</v>
      </c>
      <c r="E86" s="15">
        <v>1210336</v>
      </c>
      <c r="F86" s="15">
        <v>0</v>
      </c>
      <c r="G86" s="15">
        <v>837435</v>
      </c>
      <c r="H86" s="15">
        <v>363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</row>
    <row r="87" spans="1:17" x14ac:dyDescent="0.25">
      <c r="A87" s="41">
        <v>19</v>
      </c>
      <c r="B87" s="41" t="s">
        <v>36</v>
      </c>
      <c r="C87" s="21" t="s">
        <v>14</v>
      </c>
      <c r="D87" s="22">
        <v>8790648.2210000008</v>
      </c>
      <c r="E87" s="23">
        <v>0</v>
      </c>
      <c r="F87" s="23">
        <v>0</v>
      </c>
      <c r="G87" s="23">
        <v>6562656</v>
      </c>
      <c r="H87" s="23">
        <v>2227992.2209999999</v>
      </c>
      <c r="I87" s="23">
        <v>0</v>
      </c>
      <c r="J87" s="23">
        <v>0</v>
      </c>
      <c r="K87" s="24">
        <v>4776.0940000000001</v>
      </c>
      <c r="L87" s="23">
        <v>0</v>
      </c>
      <c r="M87" s="23">
        <v>0</v>
      </c>
      <c r="N87" s="23">
        <v>4602.2300000000005</v>
      </c>
      <c r="O87" s="23">
        <v>173.864</v>
      </c>
      <c r="P87" s="23">
        <v>0</v>
      </c>
      <c r="Q87" s="23">
        <v>0</v>
      </c>
    </row>
    <row r="88" spans="1:17" x14ac:dyDescent="0.25">
      <c r="A88" s="41"/>
      <c r="B88" s="41"/>
      <c r="C88" s="20" t="s">
        <v>15</v>
      </c>
      <c r="D88" s="25">
        <v>6949717</v>
      </c>
      <c r="E88" s="15">
        <v>0</v>
      </c>
      <c r="F88" s="15">
        <v>0</v>
      </c>
      <c r="G88" s="15">
        <v>6449049</v>
      </c>
      <c r="H88" s="15">
        <v>500668</v>
      </c>
      <c r="I88" s="15">
        <v>0</v>
      </c>
      <c r="J88" s="15">
        <v>0</v>
      </c>
      <c r="K88" s="26">
        <v>4776.0940000000001</v>
      </c>
      <c r="L88" s="15">
        <v>0</v>
      </c>
      <c r="M88" s="15">
        <v>0</v>
      </c>
      <c r="N88" s="15">
        <v>4602.2300000000005</v>
      </c>
      <c r="O88" s="15">
        <v>173.864</v>
      </c>
      <c r="P88" s="27"/>
      <c r="Q88" s="27"/>
    </row>
    <row r="89" spans="1:17" x14ac:dyDescent="0.25">
      <c r="A89" s="41"/>
      <c r="B89" s="41"/>
      <c r="C89" s="20" t="s">
        <v>16</v>
      </c>
      <c r="D89" s="25">
        <v>1420785.2210000001</v>
      </c>
      <c r="E89" s="15">
        <v>0</v>
      </c>
      <c r="F89" s="15">
        <v>0</v>
      </c>
      <c r="G89" s="15">
        <v>46992</v>
      </c>
      <c r="H89" s="15">
        <v>1373793.2210000001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17" x14ac:dyDescent="0.25">
      <c r="A90" s="41"/>
      <c r="B90" s="41"/>
      <c r="C90" s="20" t="s">
        <v>17</v>
      </c>
      <c r="D90" s="25">
        <v>420146</v>
      </c>
      <c r="E90" s="15">
        <v>0</v>
      </c>
      <c r="F90" s="15">
        <v>0</v>
      </c>
      <c r="G90" s="15">
        <v>66615</v>
      </c>
      <c r="H90" s="15">
        <v>353531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</row>
    <row r="91" spans="1:17" x14ac:dyDescent="0.25">
      <c r="A91" s="41">
        <v>20</v>
      </c>
      <c r="B91" s="41" t="s">
        <v>37</v>
      </c>
      <c r="C91" s="21" t="s">
        <v>14</v>
      </c>
      <c r="D91" s="22">
        <v>5244672</v>
      </c>
      <c r="E91" s="23">
        <v>911338</v>
      </c>
      <c r="F91" s="23">
        <v>0</v>
      </c>
      <c r="G91" s="23">
        <v>3762362</v>
      </c>
      <c r="H91" s="23">
        <v>570972</v>
      </c>
      <c r="I91" s="23">
        <v>0</v>
      </c>
      <c r="J91" s="23">
        <v>0</v>
      </c>
      <c r="K91" s="24">
        <v>6495.0780000000004</v>
      </c>
      <c r="L91" s="23">
        <v>835.76900000000001</v>
      </c>
      <c r="M91" s="23">
        <v>0</v>
      </c>
      <c r="N91" s="23">
        <v>5659.3090000000002</v>
      </c>
      <c r="O91" s="23">
        <v>0</v>
      </c>
      <c r="P91" s="23">
        <v>0</v>
      </c>
      <c r="Q91" s="23">
        <v>0</v>
      </c>
    </row>
    <row r="92" spans="1:17" x14ac:dyDescent="0.25">
      <c r="A92" s="41"/>
      <c r="B92" s="41"/>
      <c r="C92" s="20" t="s">
        <v>15</v>
      </c>
      <c r="D92" s="25">
        <v>4346412</v>
      </c>
      <c r="E92" s="15">
        <v>743105</v>
      </c>
      <c r="F92" s="15">
        <v>0</v>
      </c>
      <c r="G92" s="15">
        <v>3531347</v>
      </c>
      <c r="H92" s="15">
        <v>71960</v>
      </c>
      <c r="I92" s="15">
        <v>0</v>
      </c>
      <c r="J92" s="15">
        <v>0</v>
      </c>
      <c r="K92" s="26">
        <v>6495.0780000000004</v>
      </c>
      <c r="L92" s="15">
        <v>835.76900000000001</v>
      </c>
      <c r="M92" s="15">
        <v>0</v>
      </c>
      <c r="N92" s="15">
        <v>5659.3090000000002</v>
      </c>
      <c r="O92" s="15">
        <v>0</v>
      </c>
      <c r="P92" s="27"/>
      <c r="Q92" s="27"/>
    </row>
    <row r="93" spans="1:17" x14ac:dyDescent="0.25">
      <c r="A93" s="41"/>
      <c r="B93" s="41"/>
      <c r="C93" s="20" t="s">
        <v>16</v>
      </c>
      <c r="D93" s="25">
        <v>503129</v>
      </c>
      <c r="E93" s="15">
        <v>2922</v>
      </c>
      <c r="F93" s="15">
        <v>0</v>
      </c>
      <c r="G93" s="15">
        <v>1195</v>
      </c>
      <c r="H93" s="15">
        <v>499012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17" x14ac:dyDescent="0.25">
      <c r="A94" s="41"/>
      <c r="B94" s="41"/>
      <c r="C94" s="20" t="s">
        <v>17</v>
      </c>
      <c r="D94" s="25">
        <v>395131</v>
      </c>
      <c r="E94" s="15">
        <v>165311</v>
      </c>
      <c r="F94" s="15">
        <v>0</v>
      </c>
      <c r="G94" s="15">
        <v>229820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</row>
    <row r="95" spans="1:17" x14ac:dyDescent="0.25">
      <c r="A95" s="41">
        <v>21</v>
      </c>
      <c r="B95" s="41" t="s">
        <v>38</v>
      </c>
      <c r="C95" s="21" t="s">
        <v>14</v>
      </c>
      <c r="D95" s="22">
        <v>15958719.699999999</v>
      </c>
      <c r="E95" s="23">
        <v>1449500</v>
      </c>
      <c r="F95" s="23">
        <v>0</v>
      </c>
      <c r="G95" s="23">
        <v>7335067.7000000002</v>
      </c>
      <c r="H95" s="23">
        <v>7174152</v>
      </c>
      <c r="I95" s="23">
        <v>0</v>
      </c>
      <c r="J95" s="23">
        <v>0</v>
      </c>
      <c r="K95" s="24">
        <v>2743.154</v>
      </c>
      <c r="L95" s="23">
        <v>0</v>
      </c>
      <c r="M95" s="23">
        <v>0</v>
      </c>
      <c r="N95" s="23">
        <v>2532.6469999999999</v>
      </c>
      <c r="O95" s="23">
        <v>210.50700000000001</v>
      </c>
      <c r="P95" s="23">
        <v>0</v>
      </c>
      <c r="Q95" s="23">
        <v>0</v>
      </c>
    </row>
    <row r="96" spans="1:17" x14ac:dyDescent="0.25">
      <c r="A96" s="41"/>
      <c r="B96" s="41"/>
      <c r="C96" s="20" t="s">
        <v>15</v>
      </c>
      <c r="D96" s="25">
        <v>8082280</v>
      </c>
      <c r="E96" s="15">
        <v>808</v>
      </c>
      <c r="F96" s="15">
        <v>0</v>
      </c>
      <c r="G96" s="15">
        <v>7111278</v>
      </c>
      <c r="H96" s="15">
        <v>970194</v>
      </c>
      <c r="I96" s="15">
        <v>0</v>
      </c>
      <c r="J96" s="15">
        <v>0</v>
      </c>
      <c r="K96" s="26">
        <v>2743.154</v>
      </c>
      <c r="L96" s="15">
        <v>0</v>
      </c>
      <c r="M96" s="15">
        <v>0</v>
      </c>
      <c r="N96" s="15">
        <v>2532.6469999999999</v>
      </c>
      <c r="O96" s="15">
        <v>210.50700000000001</v>
      </c>
      <c r="P96" s="27"/>
      <c r="Q96" s="27"/>
    </row>
    <row r="97" spans="1:17" x14ac:dyDescent="0.25">
      <c r="A97" s="41"/>
      <c r="B97" s="41"/>
      <c r="C97" s="20" t="s">
        <v>16</v>
      </c>
      <c r="D97" s="25">
        <v>6362487.7000000002</v>
      </c>
      <c r="E97" s="15">
        <v>10538</v>
      </c>
      <c r="F97" s="15">
        <v>0</v>
      </c>
      <c r="G97" s="15">
        <v>149703.69999999998</v>
      </c>
      <c r="H97" s="15">
        <v>6202246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17" x14ac:dyDescent="0.25">
      <c r="A98" s="41"/>
      <c r="B98" s="41"/>
      <c r="C98" s="20" t="s">
        <v>17</v>
      </c>
      <c r="D98" s="25">
        <v>1513952</v>
      </c>
      <c r="E98" s="15">
        <v>1438154</v>
      </c>
      <c r="F98" s="15">
        <v>0</v>
      </c>
      <c r="G98" s="15">
        <v>74086</v>
      </c>
      <c r="H98" s="15">
        <v>1712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</row>
    <row r="99" spans="1:17" x14ac:dyDescent="0.25">
      <c r="A99" s="38">
        <v>22</v>
      </c>
      <c r="B99" s="38" t="s">
        <v>39</v>
      </c>
      <c r="C99" s="21" t="s">
        <v>14</v>
      </c>
      <c r="D99" s="22">
        <v>15355315</v>
      </c>
      <c r="E99" s="23">
        <v>13374132</v>
      </c>
      <c r="F99" s="23">
        <v>0</v>
      </c>
      <c r="G99" s="23">
        <v>1977664</v>
      </c>
      <c r="H99" s="23">
        <v>3519</v>
      </c>
      <c r="I99" s="23">
        <v>0</v>
      </c>
      <c r="J99" s="23">
        <v>0</v>
      </c>
      <c r="K99" s="24">
        <v>12682.578000000003</v>
      </c>
      <c r="L99" s="23">
        <v>10846.037000000002</v>
      </c>
      <c r="M99" s="23">
        <v>0</v>
      </c>
      <c r="N99" s="23">
        <v>1832.1170000000002</v>
      </c>
      <c r="O99" s="23">
        <v>4.4240000000000004</v>
      </c>
      <c r="P99" s="23">
        <v>0</v>
      </c>
      <c r="Q99" s="23">
        <v>0</v>
      </c>
    </row>
    <row r="100" spans="1:17" x14ac:dyDescent="0.25">
      <c r="A100" s="39"/>
      <c r="B100" s="39"/>
      <c r="C100" s="20" t="s">
        <v>15</v>
      </c>
      <c r="D100" s="25">
        <v>15042709</v>
      </c>
      <c r="E100" s="15">
        <v>13061526</v>
      </c>
      <c r="F100" s="15">
        <v>0</v>
      </c>
      <c r="G100" s="15">
        <v>1977664</v>
      </c>
      <c r="H100" s="15">
        <v>3519</v>
      </c>
      <c r="I100" s="15">
        <v>0</v>
      </c>
      <c r="J100" s="15">
        <v>0</v>
      </c>
      <c r="K100" s="26">
        <v>12682.578000000003</v>
      </c>
      <c r="L100" s="15">
        <v>10846.037000000002</v>
      </c>
      <c r="M100" s="15">
        <v>0</v>
      </c>
      <c r="N100" s="15">
        <v>1832.1170000000002</v>
      </c>
      <c r="O100" s="15">
        <v>4.4240000000000004</v>
      </c>
      <c r="P100" s="27"/>
      <c r="Q100" s="27"/>
    </row>
    <row r="101" spans="1:17" x14ac:dyDescent="0.25">
      <c r="A101" s="39"/>
      <c r="B101" s="39"/>
      <c r="C101" s="20" t="s">
        <v>16</v>
      </c>
      <c r="D101" s="25">
        <v>23334</v>
      </c>
      <c r="E101" s="15">
        <v>23334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17" x14ac:dyDescent="0.25">
      <c r="A102" s="40"/>
      <c r="B102" s="40"/>
      <c r="C102" s="20" t="s">
        <v>17</v>
      </c>
      <c r="D102" s="25">
        <v>289272</v>
      </c>
      <c r="E102" s="15">
        <v>289272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</row>
    <row r="103" spans="1:17" x14ac:dyDescent="0.25">
      <c r="A103" s="38">
        <v>23</v>
      </c>
      <c r="B103" s="38" t="s">
        <v>40</v>
      </c>
      <c r="C103" s="21" t="s">
        <v>14</v>
      </c>
      <c r="D103" s="22">
        <v>807126</v>
      </c>
      <c r="E103" s="23">
        <v>800323</v>
      </c>
      <c r="F103" s="23">
        <v>0</v>
      </c>
      <c r="G103" s="23">
        <v>6803</v>
      </c>
      <c r="H103" s="23">
        <v>0</v>
      </c>
      <c r="I103" s="23">
        <v>0</v>
      </c>
      <c r="J103" s="23">
        <v>0</v>
      </c>
      <c r="K103" s="24">
        <v>682.44500000000005</v>
      </c>
      <c r="L103" s="23">
        <v>682.44500000000005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17" x14ac:dyDescent="0.25">
      <c r="A104" s="39"/>
      <c r="B104" s="39"/>
      <c r="C104" s="20" t="s">
        <v>15</v>
      </c>
      <c r="D104" s="25">
        <v>767655</v>
      </c>
      <c r="E104" s="15">
        <v>761922</v>
      </c>
      <c r="F104" s="15">
        <v>0</v>
      </c>
      <c r="G104" s="15">
        <v>5733</v>
      </c>
      <c r="H104" s="15">
        <v>0</v>
      </c>
      <c r="I104" s="15">
        <v>0</v>
      </c>
      <c r="J104" s="15">
        <v>0</v>
      </c>
      <c r="K104" s="26">
        <v>682.44500000000005</v>
      </c>
      <c r="L104" s="15">
        <v>682.44500000000005</v>
      </c>
      <c r="M104" s="15">
        <v>0</v>
      </c>
      <c r="N104" s="15">
        <v>0</v>
      </c>
      <c r="O104" s="15">
        <v>0</v>
      </c>
      <c r="P104" s="27"/>
      <c r="Q104" s="27"/>
    </row>
    <row r="105" spans="1:17" x14ac:dyDescent="0.25">
      <c r="A105" s="39"/>
      <c r="B105" s="39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17" x14ac:dyDescent="0.25">
      <c r="A106" s="40"/>
      <c r="B106" s="40"/>
      <c r="C106" s="20" t="s">
        <v>17</v>
      </c>
      <c r="D106" s="25">
        <v>39471</v>
      </c>
      <c r="E106" s="15">
        <v>38401</v>
      </c>
      <c r="F106" s="15">
        <v>0</v>
      </c>
      <c r="G106" s="15">
        <v>1070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</row>
    <row r="107" spans="1:17" x14ac:dyDescent="0.25">
      <c r="A107" s="41">
        <v>24</v>
      </c>
      <c r="B107" s="41" t="s">
        <v>41</v>
      </c>
      <c r="C107" s="21" t="s">
        <v>14</v>
      </c>
      <c r="D107" s="22">
        <v>7331370.6069999998</v>
      </c>
      <c r="E107" s="23">
        <v>107933</v>
      </c>
      <c r="F107" s="23">
        <v>200132</v>
      </c>
      <c r="G107" s="23">
        <v>5736695.557</v>
      </c>
      <c r="H107" s="23">
        <v>1286610.05</v>
      </c>
      <c r="I107" s="23">
        <v>0</v>
      </c>
      <c r="J107" s="23">
        <v>0</v>
      </c>
      <c r="K107" s="24">
        <v>4596.1759999999995</v>
      </c>
      <c r="L107" s="23">
        <v>0</v>
      </c>
      <c r="M107" s="23">
        <v>0</v>
      </c>
      <c r="N107" s="23">
        <v>4596.1759999999995</v>
      </c>
      <c r="O107" s="23">
        <v>0</v>
      </c>
      <c r="P107" s="23">
        <v>0</v>
      </c>
      <c r="Q107" s="23">
        <v>0</v>
      </c>
    </row>
    <row r="108" spans="1:17" x14ac:dyDescent="0.25">
      <c r="A108" s="41"/>
      <c r="B108" s="41"/>
      <c r="C108" s="20" t="s">
        <v>15</v>
      </c>
      <c r="D108" s="25">
        <v>5817778</v>
      </c>
      <c r="E108" s="15">
        <v>0</v>
      </c>
      <c r="F108" s="15">
        <v>0</v>
      </c>
      <c r="G108" s="15">
        <v>5488963</v>
      </c>
      <c r="H108" s="15">
        <v>328815</v>
      </c>
      <c r="I108" s="15">
        <v>0</v>
      </c>
      <c r="J108" s="15">
        <v>0</v>
      </c>
      <c r="K108" s="26">
        <v>4596.1759999999995</v>
      </c>
      <c r="L108" s="15">
        <v>0</v>
      </c>
      <c r="M108" s="15">
        <v>0</v>
      </c>
      <c r="N108" s="15">
        <v>4596.1759999999995</v>
      </c>
      <c r="O108" s="15">
        <v>0</v>
      </c>
      <c r="P108" s="27"/>
      <c r="Q108" s="27"/>
    </row>
    <row r="109" spans="1:17" x14ac:dyDescent="0.25">
      <c r="A109" s="41"/>
      <c r="B109" s="41"/>
      <c r="C109" s="20" t="s">
        <v>16</v>
      </c>
      <c r="D109" s="25">
        <v>1088123.6070000001</v>
      </c>
      <c r="E109" s="15">
        <v>0</v>
      </c>
      <c r="F109" s="15">
        <v>0</v>
      </c>
      <c r="G109" s="15">
        <v>130676.557</v>
      </c>
      <c r="H109" s="15">
        <v>957447.05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17" x14ac:dyDescent="0.25">
      <c r="A110" s="41"/>
      <c r="B110" s="41"/>
      <c r="C110" s="20" t="s">
        <v>17</v>
      </c>
      <c r="D110" s="25">
        <v>425469</v>
      </c>
      <c r="E110" s="15">
        <v>107933</v>
      </c>
      <c r="F110" s="15">
        <v>200132</v>
      </c>
      <c r="G110" s="15">
        <v>117056</v>
      </c>
      <c r="H110" s="15">
        <v>348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</row>
    <row r="111" spans="1:17" x14ac:dyDescent="0.25">
      <c r="A111" s="41">
        <f>A107+1</f>
        <v>25</v>
      </c>
      <c r="B111" s="41" t="s">
        <v>45</v>
      </c>
      <c r="C111" s="21" t="s">
        <v>14</v>
      </c>
      <c r="D111" s="22">
        <v>89948</v>
      </c>
      <c r="E111" s="23">
        <v>89948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17" x14ac:dyDescent="0.25">
      <c r="A112" s="41"/>
      <c r="B112" s="41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</row>
    <row r="113" spans="1:17" ht="14.65" customHeight="1" x14ac:dyDescent="0.25">
      <c r="A113" s="41"/>
      <c r="B113" s="41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17" x14ac:dyDescent="0.25">
      <c r="A114" s="41"/>
      <c r="B114" s="41"/>
      <c r="C114" s="20" t="s">
        <v>17</v>
      </c>
      <c r="D114" s="25">
        <v>89948</v>
      </c>
      <c r="E114" s="15">
        <v>89948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</row>
    <row r="115" spans="1:17" ht="15" customHeight="1" x14ac:dyDescent="0.25">
      <c r="A115" s="41">
        <f>A111+1</f>
        <v>26</v>
      </c>
      <c r="B115" s="41" t="s">
        <v>46</v>
      </c>
      <c r="C115" s="21" t="s">
        <v>14</v>
      </c>
      <c r="D115" s="22">
        <v>6986</v>
      </c>
      <c r="E115" s="23">
        <v>6986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17" ht="15" customHeight="1" x14ac:dyDescent="0.25">
      <c r="A116" s="41"/>
      <c r="B116" s="41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</row>
    <row r="117" spans="1:17" ht="15" customHeight="1" x14ac:dyDescent="0.25">
      <c r="A117" s="41"/>
      <c r="B117" s="41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17" x14ac:dyDescent="0.25">
      <c r="A118" s="41"/>
      <c r="B118" s="41"/>
      <c r="C118" s="20" t="s">
        <v>17</v>
      </c>
      <c r="D118" s="25">
        <v>6986</v>
      </c>
      <c r="E118" s="15">
        <v>6986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</row>
    <row r="119" spans="1:17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17" x14ac:dyDescent="0.25">
      <c r="A120" s="30" t="s">
        <v>42</v>
      </c>
    </row>
    <row r="121" spans="1:17" x14ac:dyDescent="0.25">
      <c r="A121" s="42" t="s">
        <v>43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1:17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1:17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17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1:17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</sheetData>
  <autoFilter ref="A10:R110" xr:uid="{015A6AFF-97B3-4497-84A6-AFF06703F5B6}"/>
  <mergeCells count="66">
    <mergeCell ref="A121:Q122"/>
    <mergeCell ref="A123:Q123"/>
    <mergeCell ref="A124:Q124"/>
    <mergeCell ref="A125:Q125"/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11:A114"/>
    <mergeCell ref="B111:B114"/>
    <mergeCell ref="A115:A118"/>
    <mergeCell ref="B115:B118"/>
    <mergeCell ref="A107:A110"/>
    <mergeCell ref="B107:B110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29216-AD67-4C04-A539-447ABC1FA3C1}">
  <sheetPr>
    <pageSetUpPr fitToPage="1"/>
  </sheetPr>
  <dimension ref="A1:W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D15" sqref="D15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9" width="9.140625" style="1"/>
    <col min="20" max="20" width="0" style="1" hidden="1" customWidth="1"/>
    <col min="21" max="21" width="16.7109375" style="1" hidden="1" customWidth="1"/>
    <col min="22" max="22" width="13.140625" style="1" hidden="1" customWidth="1"/>
    <col min="23" max="23" width="20.85546875" style="1" customWidth="1"/>
    <col min="24" max="16384" width="9.140625" style="1"/>
  </cols>
  <sheetData>
    <row r="1" spans="1:23" x14ac:dyDescent="0.25">
      <c r="J1" s="2"/>
    </row>
    <row r="2" spans="1:23" ht="14.6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3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5" spans="1:23" x14ac:dyDescent="0.25">
      <c r="A5" s="45" t="s">
        <v>44</v>
      </c>
      <c r="B5" s="45"/>
      <c r="C5" s="45"/>
      <c r="D5" s="3"/>
      <c r="E5" s="4"/>
      <c r="F5" s="4"/>
      <c r="G5" s="4"/>
      <c r="H5" s="4"/>
      <c r="I5" s="4"/>
      <c r="J5" s="4"/>
      <c r="K5" s="4"/>
    </row>
    <row r="6" spans="1:23" x14ac:dyDescent="0.25">
      <c r="A6" s="46">
        <v>45505</v>
      </c>
      <c r="B6" s="46"/>
      <c r="C6" s="46"/>
      <c r="D6" s="5"/>
      <c r="E6" s="4"/>
      <c r="F6" s="4"/>
      <c r="G6" s="4"/>
      <c r="H6" s="4"/>
      <c r="I6" s="4"/>
      <c r="J6" s="4"/>
      <c r="K6" s="4"/>
    </row>
    <row r="8" spans="1:23" ht="14.65" customHeight="1" x14ac:dyDescent="0.25">
      <c r="A8" s="47" t="s">
        <v>1</v>
      </c>
      <c r="B8" s="49" t="s">
        <v>2</v>
      </c>
      <c r="C8" s="49" t="s">
        <v>3</v>
      </c>
      <c r="D8" s="51" t="s">
        <v>4</v>
      </c>
      <c r="E8" s="51"/>
      <c r="F8" s="51"/>
      <c r="G8" s="51"/>
      <c r="H8" s="51"/>
      <c r="I8" s="51"/>
      <c r="J8" s="51"/>
      <c r="K8" s="51" t="s">
        <v>5</v>
      </c>
      <c r="L8" s="51"/>
      <c r="M8" s="51"/>
      <c r="N8" s="51"/>
      <c r="O8" s="51"/>
      <c r="P8" s="51"/>
      <c r="Q8" s="51"/>
    </row>
    <row r="9" spans="1:23" x14ac:dyDescent="0.25">
      <c r="A9" s="48"/>
      <c r="B9" s="50"/>
      <c r="C9" s="48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3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</row>
    <row r="11" spans="1:23" x14ac:dyDescent="0.25">
      <c r="A11" s="47"/>
      <c r="B11" s="53" t="s">
        <v>13</v>
      </c>
      <c r="C11" s="9" t="s">
        <v>14</v>
      </c>
      <c r="D11" s="10">
        <v>1074247145</v>
      </c>
      <c r="E11" s="11">
        <v>167043983</v>
      </c>
      <c r="F11" s="11">
        <v>26079773</v>
      </c>
      <c r="G11" s="11">
        <v>303498232</v>
      </c>
      <c r="H11" s="11">
        <v>571338724</v>
      </c>
      <c r="I11" s="11">
        <v>6286433</v>
      </c>
      <c r="J11" s="11">
        <v>0</v>
      </c>
      <c r="K11" s="12">
        <v>247248</v>
      </c>
      <c r="L11" s="11">
        <v>89509</v>
      </c>
      <c r="M11" s="11">
        <v>26887</v>
      </c>
      <c r="N11" s="11">
        <v>123315</v>
      </c>
      <c r="O11" s="11">
        <v>7536.5440000000008</v>
      </c>
      <c r="P11" s="11">
        <v>0</v>
      </c>
      <c r="Q11" s="11">
        <v>0</v>
      </c>
      <c r="U11" s="1">
        <f>[2]СВОД!$C$11</f>
        <v>1262554376.174</v>
      </c>
    </row>
    <row r="12" spans="1:23" x14ac:dyDescent="0.25">
      <c r="A12" s="52"/>
      <c r="B12" s="54"/>
      <c r="C12" s="13" t="s">
        <v>15</v>
      </c>
      <c r="D12" s="14">
        <v>477764037</v>
      </c>
      <c r="E12" s="15">
        <v>86017956</v>
      </c>
      <c r="F12" s="15">
        <v>25289390</v>
      </c>
      <c r="G12" s="15">
        <v>253899276</v>
      </c>
      <c r="H12" s="15">
        <v>107814407</v>
      </c>
      <c r="I12" s="15">
        <v>4743009</v>
      </c>
      <c r="J12" s="15">
        <v>0</v>
      </c>
      <c r="K12" s="16">
        <v>247154</v>
      </c>
      <c r="L12" s="15">
        <v>89509</v>
      </c>
      <c r="M12" s="15">
        <v>26887</v>
      </c>
      <c r="N12" s="15">
        <v>123222</v>
      </c>
      <c r="O12" s="15">
        <v>7536.5440000000008</v>
      </c>
      <c r="P12" s="33"/>
      <c r="Q12" s="33"/>
      <c r="U12" s="31">
        <f>U11-U14-U13</f>
        <v>508129117.10699993</v>
      </c>
      <c r="V12" s="32">
        <f>U12-D12</f>
        <v>30365080.106999934</v>
      </c>
    </row>
    <row r="13" spans="1:23" x14ac:dyDescent="0.25">
      <c r="A13" s="52"/>
      <c r="B13" s="54"/>
      <c r="C13" s="17" t="s">
        <v>16</v>
      </c>
      <c r="D13" s="14">
        <v>432909032</v>
      </c>
      <c r="E13" s="15">
        <v>3127371</v>
      </c>
      <c r="F13" s="15">
        <v>609333</v>
      </c>
      <c r="G13" s="15">
        <v>43972093</v>
      </c>
      <c r="H13" s="15">
        <v>384373647</v>
      </c>
      <c r="I13" s="15">
        <v>826588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[2]СВОД!$C$1336</f>
        <v>512407148.06700009</v>
      </c>
      <c r="V13" s="32">
        <f>U13-D13</f>
        <v>79498116.067000091</v>
      </c>
    </row>
    <row r="14" spans="1:23" x14ac:dyDescent="0.25">
      <c r="A14" s="48"/>
      <c r="B14" s="55"/>
      <c r="C14" s="20" t="s">
        <v>17</v>
      </c>
      <c r="D14" s="14">
        <v>163574076</v>
      </c>
      <c r="E14" s="15">
        <v>77898656</v>
      </c>
      <c r="F14" s="15">
        <v>181050</v>
      </c>
      <c r="G14" s="15">
        <v>5626863</v>
      </c>
      <c r="H14" s="15">
        <v>79150671</v>
      </c>
      <c r="I14" s="15">
        <v>716836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[2]СВОД!$C$1255</f>
        <v>242018111</v>
      </c>
      <c r="V14" s="32">
        <f>U14-D14</f>
        <v>78444035</v>
      </c>
    </row>
    <row r="15" spans="1:23" x14ac:dyDescent="0.25">
      <c r="A15" s="41">
        <v>1</v>
      </c>
      <c r="B15" s="41" t="s">
        <v>18</v>
      </c>
      <c r="C15" s="21" t="s">
        <v>14</v>
      </c>
      <c r="D15" s="22">
        <v>405014076</v>
      </c>
      <c r="E15" s="23">
        <v>137972006</v>
      </c>
      <c r="F15" s="23">
        <v>24474709</v>
      </c>
      <c r="G15" s="23">
        <v>79426213</v>
      </c>
      <c r="H15" s="23">
        <v>163141147</v>
      </c>
      <c r="I15" s="23">
        <v>0</v>
      </c>
      <c r="J15" s="23">
        <v>0</v>
      </c>
      <c r="K15" s="24">
        <v>136743</v>
      </c>
      <c r="L15" s="23">
        <v>70551</v>
      </c>
      <c r="M15" s="23">
        <v>25559</v>
      </c>
      <c r="N15" s="23">
        <v>38930</v>
      </c>
      <c r="O15" s="23">
        <v>1703.2809999999999</v>
      </c>
      <c r="P15" s="23">
        <v>0</v>
      </c>
      <c r="Q15" s="23">
        <v>0</v>
      </c>
      <c r="W15" s="31"/>
    </row>
    <row r="16" spans="1:23" x14ac:dyDescent="0.25">
      <c r="A16" s="41"/>
      <c r="B16" s="41"/>
      <c r="C16" s="20" t="s">
        <v>15</v>
      </c>
      <c r="D16" s="25">
        <v>193169742</v>
      </c>
      <c r="E16" s="15">
        <v>63339741</v>
      </c>
      <c r="F16" s="15">
        <v>23993679</v>
      </c>
      <c r="G16" s="15">
        <v>74183854</v>
      </c>
      <c r="H16" s="15">
        <v>31652469</v>
      </c>
      <c r="I16" s="15">
        <v>0</v>
      </c>
      <c r="J16" s="15">
        <v>0</v>
      </c>
      <c r="K16" s="26">
        <v>136743</v>
      </c>
      <c r="L16" s="15">
        <v>70551</v>
      </c>
      <c r="M16" s="15">
        <v>25559</v>
      </c>
      <c r="N16" s="15">
        <v>38930</v>
      </c>
      <c r="O16" s="15">
        <v>1703.2809999999999</v>
      </c>
      <c r="P16" s="15">
        <v>0</v>
      </c>
      <c r="Q16" s="15">
        <v>0</v>
      </c>
    </row>
    <row r="17" spans="1:17" x14ac:dyDescent="0.25">
      <c r="A17" s="41"/>
      <c r="B17" s="41"/>
      <c r="C17" s="20" t="s">
        <v>16</v>
      </c>
      <c r="D17" s="25">
        <v>139917383</v>
      </c>
      <c r="E17" s="15">
        <v>2705315</v>
      </c>
      <c r="F17" s="15">
        <v>481030</v>
      </c>
      <c r="G17" s="15">
        <v>5242360</v>
      </c>
      <c r="H17" s="15">
        <v>131488679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17" x14ac:dyDescent="0.25">
      <c r="A18" s="41"/>
      <c r="B18" s="41"/>
      <c r="C18" s="20" t="s">
        <v>17</v>
      </c>
      <c r="D18" s="25">
        <v>71926950</v>
      </c>
      <c r="E18" s="15">
        <v>71926950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</row>
    <row r="19" spans="1:17" x14ac:dyDescent="0.25">
      <c r="A19" s="41">
        <v>2</v>
      </c>
      <c r="B19" s="41" t="s">
        <v>19</v>
      </c>
      <c r="C19" s="21" t="s">
        <v>14</v>
      </c>
      <c r="D19" s="22">
        <v>497802527</v>
      </c>
      <c r="E19" s="23">
        <v>3595512</v>
      </c>
      <c r="F19" s="23">
        <v>462098</v>
      </c>
      <c r="G19" s="23">
        <v>151924371</v>
      </c>
      <c r="H19" s="23">
        <v>341820546</v>
      </c>
      <c r="I19" s="23">
        <v>0</v>
      </c>
      <c r="J19" s="23">
        <v>0</v>
      </c>
      <c r="K19" s="24">
        <v>62254</v>
      </c>
      <c r="L19" s="23">
        <v>5131</v>
      </c>
      <c r="M19" s="23">
        <v>980</v>
      </c>
      <c r="N19" s="23">
        <v>52337</v>
      </c>
      <c r="O19" s="23">
        <v>3807.7600000000007</v>
      </c>
      <c r="P19" s="23">
        <v>0</v>
      </c>
      <c r="Q19" s="23">
        <v>0</v>
      </c>
    </row>
    <row r="20" spans="1:17" x14ac:dyDescent="0.25">
      <c r="A20" s="41"/>
      <c r="B20" s="41"/>
      <c r="C20" s="20" t="s">
        <v>15</v>
      </c>
      <c r="D20" s="25">
        <v>192585606</v>
      </c>
      <c r="E20" s="15">
        <v>3507552</v>
      </c>
      <c r="F20" s="15">
        <v>462098</v>
      </c>
      <c r="G20" s="15">
        <v>124342108</v>
      </c>
      <c r="H20" s="15">
        <v>64273848</v>
      </c>
      <c r="I20" s="15">
        <v>0</v>
      </c>
      <c r="J20" s="15">
        <v>0</v>
      </c>
      <c r="K20" s="26">
        <v>62254</v>
      </c>
      <c r="L20" s="15">
        <v>5131</v>
      </c>
      <c r="M20" s="15">
        <v>980</v>
      </c>
      <c r="N20" s="15">
        <v>52337</v>
      </c>
      <c r="O20" s="15">
        <v>3807.7600000000007</v>
      </c>
      <c r="P20" s="27"/>
      <c r="Q20" s="27"/>
    </row>
    <row r="21" spans="1:17" x14ac:dyDescent="0.25">
      <c r="A21" s="41"/>
      <c r="B21" s="41"/>
      <c r="C21" s="20" t="s">
        <v>16</v>
      </c>
      <c r="D21" s="25">
        <v>230280622</v>
      </c>
      <c r="E21" s="15">
        <v>87960</v>
      </c>
      <c r="F21" s="15">
        <v>0</v>
      </c>
      <c r="G21" s="15">
        <v>27582263</v>
      </c>
      <c r="H21" s="15">
        <v>202610399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17" x14ac:dyDescent="0.25">
      <c r="A22" s="41"/>
      <c r="B22" s="41"/>
      <c r="C22" s="20" t="s">
        <v>17</v>
      </c>
      <c r="D22" s="25">
        <v>74936299</v>
      </c>
      <c r="E22" s="15">
        <v>0</v>
      </c>
      <c r="F22" s="15">
        <v>0</v>
      </c>
      <c r="G22" s="15">
        <v>0</v>
      </c>
      <c r="H22" s="15">
        <v>74936299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</row>
    <row r="23" spans="1:17" x14ac:dyDescent="0.25">
      <c r="A23" s="41">
        <v>3</v>
      </c>
      <c r="B23" s="41" t="s">
        <v>20</v>
      </c>
      <c r="C23" s="21" t="s">
        <v>14</v>
      </c>
      <c r="D23" s="22">
        <v>6286433</v>
      </c>
      <c r="E23" s="23">
        <v>0</v>
      </c>
      <c r="F23" s="23">
        <v>0</v>
      </c>
      <c r="G23" s="23">
        <v>0</v>
      </c>
      <c r="H23" s="23">
        <v>0</v>
      </c>
      <c r="I23" s="23">
        <v>6286433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17" x14ac:dyDescent="0.25">
      <c r="A24" s="41"/>
      <c r="B24" s="41"/>
      <c r="C24" s="20" t="s">
        <v>15</v>
      </c>
      <c r="D24" s="25">
        <v>4743009</v>
      </c>
      <c r="E24" s="15">
        <v>0</v>
      </c>
      <c r="F24" s="15">
        <v>0</v>
      </c>
      <c r="G24" s="15">
        <v>0</v>
      </c>
      <c r="H24" s="15">
        <v>0</v>
      </c>
      <c r="I24" s="15">
        <v>4743009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</row>
    <row r="25" spans="1:17" x14ac:dyDescent="0.25">
      <c r="A25" s="41"/>
      <c r="B25" s="41"/>
      <c r="C25" s="20" t="s">
        <v>16</v>
      </c>
      <c r="D25" s="25">
        <v>826588</v>
      </c>
      <c r="E25" s="15">
        <v>0</v>
      </c>
      <c r="F25" s="15">
        <v>0</v>
      </c>
      <c r="G25" s="15">
        <v>0</v>
      </c>
      <c r="H25" s="15">
        <v>0</v>
      </c>
      <c r="I25" s="15">
        <v>826588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17" x14ac:dyDescent="0.25">
      <c r="A26" s="41"/>
      <c r="B26" s="41"/>
      <c r="C26" s="20" t="s">
        <v>17</v>
      </c>
      <c r="D26" s="25">
        <v>716836</v>
      </c>
      <c r="E26" s="15">
        <v>0</v>
      </c>
      <c r="F26" s="15">
        <v>0</v>
      </c>
      <c r="G26" s="15">
        <v>0</v>
      </c>
      <c r="H26" s="15">
        <v>0</v>
      </c>
      <c r="I26" s="15">
        <v>716836</v>
      </c>
      <c r="J26" s="15">
        <v>0</v>
      </c>
      <c r="K26" s="18"/>
      <c r="L26" s="15"/>
      <c r="M26" s="15"/>
      <c r="N26" s="15"/>
      <c r="O26" s="15"/>
      <c r="P26" s="19"/>
      <c r="Q26" s="19"/>
    </row>
    <row r="27" spans="1:17" x14ac:dyDescent="0.25">
      <c r="A27" s="41">
        <v>4</v>
      </c>
      <c r="B27" s="41" t="s">
        <v>21</v>
      </c>
      <c r="C27" s="21" t="s">
        <v>14</v>
      </c>
      <c r="D27" s="22">
        <v>4119702</v>
      </c>
      <c r="E27" s="23">
        <v>14646</v>
      </c>
      <c r="F27" s="23">
        <v>0</v>
      </c>
      <c r="G27" s="23">
        <v>2745683</v>
      </c>
      <c r="H27" s="23">
        <v>1359373</v>
      </c>
      <c r="I27" s="23">
        <v>0</v>
      </c>
      <c r="J27" s="23">
        <v>0</v>
      </c>
      <c r="K27" s="24">
        <v>594</v>
      </c>
      <c r="L27" s="23">
        <v>33</v>
      </c>
      <c r="M27" s="23">
        <v>0</v>
      </c>
      <c r="N27" s="23">
        <v>557</v>
      </c>
      <c r="O27" s="23">
        <v>4.1120000000000001</v>
      </c>
      <c r="P27" s="23">
        <v>0</v>
      </c>
      <c r="Q27" s="23">
        <v>0</v>
      </c>
    </row>
    <row r="28" spans="1:17" x14ac:dyDescent="0.25">
      <c r="A28" s="41"/>
      <c r="B28" s="41"/>
      <c r="C28" s="20" t="s">
        <v>15</v>
      </c>
      <c r="D28" s="25">
        <v>824010</v>
      </c>
      <c r="E28" s="15">
        <v>14646</v>
      </c>
      <c r="F28" s="15">
        <v>0</v>
      </c>
      <c r="G28" s="15">
        <v>746497</v>
      </c>
      <c r="H28" s="15">
        <v>62867</v>
      </c>
      <c r="I28" s="15">
        <v>0</v>
      </c>
      <c r="J28" s="15">
        <v>0</v>
      </c>
      <c r="K28" s="26">
        <v>594</v>
      </c>
      <c r="L28" s="15">
        <v>33</v>
      </c>
      <c r="M28" s="15">
        <v>0</v>
      </c>
      <c r="N28" s="15">
        <v>557</v>
      </c>
      <c r="O28" s="15">
        <v>4.1120000000000001</v>
      </c>
      <c r="P28" s="27"/>
      <c r="Q28" s="27"/>
    </row>
    <row r="29" spans="1:17" x14ac:dyDescent="0.25">
      <c r="A29" s="41"/>
      <c r="B29" s="41"/>
      <c r="C29" s="20" t="s">
        <v>16</v>
      </c>
      <c r="D29" s="25">
        <v>2174808</v>
      </c>
      <c r="E29" s="15">
        <v>0</v>
      </c>
      <c r="F29" s="15">
        <v>0</v>
      </c>
      <c r="G29" s="15">
        <v>878302</v>
      </c>
      <c r="H29" s="15">
        <v>1296506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17" x14ac:dyDescent="0.25">
      <c r="A30" s="41"/>
      <c r="B30" s="41"/>
      <c r="C30" s="20" t="s">
        <v>17</v>
      </c>
      <c r="D30" s="25">
        <v>1120884</v>
      </c>
      <c r="E30" s="15">
        <v>0</v>
      </c>
      <c r="F30" s="15">
        <v>0</v>
      </c>
      <c r="G30" s="15">
        <v>1120884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</row>
    <row r="31" spans="1:17" x14ac:dyDescent="0.25">
      <c r="A31" s="41">
        <v>5</v>
      </c>
      <c r="B31" s="41" t="s">
        <v>22</v>
      </c>
      <c r="C31" s="21" t="s">
        <v>14</v>
      </c>
      <c r="D31" s="22">
        <v>9272215</v>
      </c>
      <c r="E31" s="23">
        <v>2230626</v>
      </c>
      <c r="F31" s="23">
        <v>44029</v>
      </c>
      <c r="G31" s="23">
        <v>4075058</v>
      </c>
      <c r="H31" s="23">
        <v>2922502</v>
      </c>
      <c r="I31" s="23">
        <v>0</v>
      </c>
      <c r="J31" s="23">
        <v>0</v>
      </c>
      <c r="K31" s="24">
        <v>2867</v>
      </c>
      <c r="L31" s="23">
        <v>1274</v>
      </c>
      <c r="M31" s="23">
        <v>17</v>
      </c>
      <c r="N31" s="23">
        <v>1535</v>
      </c>
      <c r="O31" s="23">
        <v>40.384999999999998</v>
      </c>
      <c r="P31" s="23">
        <v>0</v>
      </c>
      <c r="Q31" s="23">
        <v>0</v>
      </c>
    </row>
    <row r="32" spans="1:17" x14ac:dyDescent="0.25">
      <c r="A32" s="41"/>
      <c r="B32" s="41"/>
      <c r="C32" s="20" t="s">
        <v>15</v>
      </c>
      <c r="D32" s="25">
        <v>6281267</v>
      </c>
      <c r="E32" s="15">
        <v>2211749</v>
      </c>
      <c r="F32" s="15">
        <v>38039</v>
      </c>
      <c r="G32" s="15">
        <v>3693311</v>
      </c>
      <c r="H32" s="15">
        <v>338168</v>
      </c>
      <c r="I32" s="15">
        <v>0</v>
      </c>
      <c r="J32" s="15">
        <v>0</v>
      </c>
      <c r="K32" s="26">
        <v>2867</v>
      </c>
      <c r="L32" s="15">
        <v>1274</v>
      </c>
      <c r="M32" s="15">
        <v>17</v>
      </c>
      <c r="N32" s="15">
        <v>1535</v>
      </c>
      <c r="O32" s="15">
        <v>40.384999999999998</v>
      </c>
      <c r="P32" s="27"/>
      <c r="Q32" s="27"/>
    </row>
    <row r="33" spans="1:17" x14ac:dyDescent="0.25">
      <c r="A33" s="41"/>
      <c r="B33" s="41"/>
      <c r="C33" s="20" t="s">
        <v>16</v>
      </c>
      <c r="D33" s="25">
        <v>1443736</v>
      </c>
      <c r="E33" s="15">
        <v>0</v>
      </c>
      <c r="F33" s="15">
        <v>0</v>
      </c>
      <c r="G33" s="15">
        <v>244384</v>
      </c>
      <c r="H33" s="15">
        <v>1199352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17" x14ac:dyDescent="0.25">
      <c r="A34" s="41"/>
      <c r="B34" s="41"/>
      <c r="C34" s="20" t="s">
        <v>17</v>
      </c>
      <c r="D34" s="25">
        <v>1547212</v>
      </c>
      <c r="E34" s="15">
        <v>18877</v>
      </c>
      <c r="F34" s="15">
        <v>5990</v>
      </c>
      <c r="G34" s="15">
        <v>137363</v>
      </c>
      <c r="H34" s="15">
        <v>1384982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</row>
    <row r="35" spans="1:17" x14ac:dyDescent="0.25">
      <c r="A35" s="38">
        <v>6</v>
      </c>
      <c r="B35" s="38" t="s">
        <v>23</v>
      </c>
      <c r="C35" s="21" t="s">
        <v>14</v>
      </c>
      <c r="D35" s="22">
        <v>7015187</v>
      </c>
      <c r="E35" s="23">
        <v>957760</v>
      </c>
      <c r="F35" s="23">
        <v>796134</v>
      </c>
      <c r="G35" s="23">
        <v>2955864</v>
      </c>
      <c r="H35" s="23">
        <v>2305429</v>
      </c>
      <c r="I35" s="23">
        <v>0</v>
      </c>
      <c r="J35" s="23">
        <v>0</v>
      </c>
      <c r="K35" s="24">
        <v>2270</v>
      </c>
      <c r="L35" s="23">
        <v>1425</v>
      </c>
      <c r="M35" s="23">
        <v>266</v>
      </c>
      <c r="N35" s="23">
        <v>547</v>
      </c>
      <c r="O35" s="23">
        <v>32.600999999999999</v>
      </c>
      <c r="P35" s="23">
        <v>0</v>
      </c>
      <c r="Q35" s="23">
        <v>0</v>
      </c>
    </row>
    <row r="36" spans="1:17" x14ac:dyDescent="0.25">
      <c r="A36" s="39"/>
      <c r="B36" s="39"/>
      <c r="C36" s="20" t="s">
        <v>15</v>
      </c>
      <c r="D36" s="25">
        <v>4489167</v>
      </c>
      <c r="E36" s="15">
        <v>957760</v>
      </c>
      <c r="F36" s="15">
        <v>667831</v>
      </c>
      <c r="G36" s="15">
        <v>2249466</v>
      </c>
      <c r="H36" s="15">
        <v>614110</v>
      </c>
      <c r="I36" s="15">
        <v>0</v>
      </c>
      <c r="J36" s="15">
        <v>0</v>
      </c>
      <c r="K36" s="26">
        <v>2270</v>
      </c>
      <c r="L36" s="15">
        <v>1425</v>
      </c>
      <c r="M36" s="15">
        <v>266</v>
      </c>
      <c r="N36" s="15">
        <v>547</v>
      </c>
      <c r="O36" s="15">
        <v>32.600999999999999</v>
      </c>
      <c r="P36" s="27"/>
      <c r="Q36" s="27"/>
    </row>
    <row r="37" spans="1:17" x14ac:dyDescent="0.25">
      <c r="A37" s="39"/>
      <c r="B37" s="39"/>
      <c r="C37" s="20" t="s">
        <v>16</v>
      </c>
      <c r="D37" s="25">
        <v>2086329</v>
      </c>
      <c r="E37" s="15">
        <v>0</v>
      </c>
      <c r="F37" s="15">
        <v>128303</v>
      </c>
      <c r="G37" s="15">
        <v>317414</v>
      </c>
      <c r="H37" s="15">
        <v>1640612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17" x14ac:dyDescent="0.25">
      <c r="A38" s="40"/>
      <c r="B38" s="40"/>
      <c r="C38" s="20" t="s">
        <v>17</v>
      </c>
      <c r="D38" s="25">
        <v>439691</v>
      </c>
      <c r="E38" s="15">
        <v>0</v>
      </c>
      <c r="F38" s="15">
        <v>0</v>
      </c>
      <c r="G38" s="15">
        <v>388984</v>
      </c>
      <c r="H38" s="15">
        <v>50707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</row>
    <row r="39" spans="1:17" x14ac:dyDescent="0.25">
      <c r="A39" s="38">
        <v>7</v>
      </c>
      <c r="B39" s="38" t="s">
        <v>24</v>
      </c>
      <c r="C39" s="21" t="s">
        <v>14</v>
      </c>
      <c r="D39" s="22">
        <v>3988702</v>
      </c>
      <c r="E39" s="23">
        <v>149485</v>
      </c>
      <c r="F39" s="23">
        <v>119875</v>
      </c>
      <c r="G39" s="23">
        <v>3214756</v>
      </c>
      <c r="H39" s="23">
        <v>504586</v>
      </c>
      <c r="I39" s="23">
        <v>0</v>
      </c>
      <c r="J39" s="23">
        <v>0</v>
      </c>
      <c r="K39" s="24">
        <v>1311</v>
      </c>
      <c r="L39" s="23">
        <v>0</v>
      </c>
      <c r="M39" s="23">
        <v>47</v>
      </c>
      <c r="N39" s="23">
        <v>1263</v>
      </c>
      <c r="O39" s="23">
        <v>0.85699999999999998</v>
      </c>
      <c r="P39" s="23">
        <v>0</v>
      </c>
      <c r="Q39" s="23">
        <v>0</v>
      </c>
    </row>
    <row r="40" spans="1:17" x14ac:dyDescent="0.25">
      <c r="A40" s="39"/>
      <c r="B40" s="39"/>
      <c r="C40" s="20" t="s">
        <v>15</v>
      </c>
      <c r="D40" s="25">
        <v>2050238</v>
      </c>
      <c r="E40" s="15">
        <v>0</v>
      </c>
      <c r="F40" s="15">
        <v>90167</v>
      </c>
      <c r="G40" s="15">
        <v>1830570</v>
      </c>
      <c r="H40" s="15">
        <v>129501</v>
      </c>
      <c r="I40" s="15">
        <v>0</v>
      </c>
      <c r="J40" s="15">
        <v>0</v>
      </c>
      <c r="K40" s="26">
        <v>1311</v>
      </c>
      <c r="L40" s="15">
        <v>0</v>
      </c>
      <c r="M40" s="15">
        <v>47</v>
      </c>
      <c r="N40" s="15">
        <v>1263</v>
      </c>
      <c r="O40" s="15">
        <v>0.85699999999999998</v>
      </c>
      <c r="P40" s="27"/>
      <c r="Q40" s="27"/>
    </row>
    <row r="41" spans="1:17" x14ac:dyDescent="0.25">
      <c r="A41" s="39"/>
      <c r="B41" s="39"/>
      <c r="C41" s="20" t="s">
        <v>16</v>
      </c>
      <c r="D41" s="25">
        <v>1326165</v>
      </c>
      <c r="E41" s="15">
        <v>0</v>
      </c>
      <c r="F41" s="15">
        <v>0</v>
      </c>
      <c r="G41" s="15">
        <v>951080</v>
      </c>
      <c r="H41" s="15">
        <v>375085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17" x14ac:dyDescent="0.25">
      <c r="A42" s="40"/>
      <c r="B42" s="40"/>
      <c r="C42" s="20" t="s">
        <v>17</v>
      </c>
      <c r="D42" s="25">
        <v>612299</v>
      </c>
      <c r="E42" s="15">
        <v>149485</v>
      </c>
      <c r="F42" s="15">
        <v>29708</v>
      </c>
      <c r="G42" s="15">
        <v>433106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</row>
    <row r="43" spans="1:17" x14ac:dyDescent="0.25">
      <c r="A43" s="41">
        <v>8</v>
      </c>
      <c r="B43" s="41" t="s">
        <v>25</v>
      </c>
      <c r="C43" s="21" t="s">
        <v>14</v>
      </c>
      <c r="D43" s="22">
        <v>1971680</v>
      </c>
      <c r="E43" s="23">
        <v>475126</v>
      </c>
      <c r="F43" s="23">
        <v>26546</v>
      </c>
      <c r="G43" s="23">
        <v>963298</v>
      </c>
      <c r="H43" s="23">
        <v>506710</v>
      </c>
      <c r="I43" s="23">
        <v>0</v>
      </c>
      <c r="J43" s="23">
        <v>0</v>
      </c>
      <c r="K43" s="24">
        <v>799</v>
      </c>
      <c r="L43" s="23">
        <v>0</v>
      </c>
      <c r="M43" s="23">
        <v>18</v>
      </c>
      <c r="N43" s="23">
        <v>500</v>
      </c>
      <c r="O43" s="23">
        <v>280.63400000000001</v>
      </c>
      <c r="P43" s="23">
        <v>0</v>
      </c>
      <c r="Q43" s="23">
        <v>0</v>
      </c>
    </row>
    <row r="44" spans="1:17" x14ac:dyDescent="0.25">
      <c r="A44" s="41"/>
      <c r="B44" s="41"/>
      <c r="C44" s="20" t="s">
        <v>15</v>
      </c>
      <c r="D44" s="25">
        <v>1264811</v>
      </c>
      <c r="E44" s="15">
        <v>0</v>
      </c>
      <c r="F44" s="15">
        <v>26546</v>
      </c>
      <c r="G44" s="15">
        <v>919398</v>
      </c>
      <c r="H44" s="15">
        <v>318867</v>
      </c>
      <c r="I44" s="15">
        <v>0</v>
      </c>
      <c r="J44" s="15">
        <v>0</v>
      </c>
      <c r="K44" s="26">
        <v>799</v>
      </c>
      <c r="L44" s="15">
        <v>0</v>
      </c>
      <c r="M44" s="15">
        <v>18</v>
      </c>
      <c r="N44" s="15">
        <v>500</v>
      </c>
      <c r="O44" s="15">
        <v>280.63400000000001</v>
      </c>
      <c r="P44" s="27"/>
      <c r="Q44" s="27"/>
    </row>
    <row r="45" spans="1:17" x14ac:dyDescent="0.25">
      <c r="A45" s="41"/>
      <c r="B45" s="41"/>
      <c r="C45" s="20" t="s">
        <v>16</v>
      </c>
      <c r="D45" s="25">
        <v>231743</v>
      </c>
      <c r="E45" s="15">
        <v>0</v>
      </c>
      <c r="F45" s="15">
        <v>0</v>
      </c>
      <c r="G45" s="15">
        <v>43900</v>
      </c>
      <c r="H45" s="15">
        <v>187843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17" x14ac:dyDescent="0.25">
      <c r="A46" s="41"/>
      <c r="B46" s="41"/>
      <c r="C46" s="20" t="s">
        <v>17</v>
      </c>
      <c r="D46" s="25">
        <v>475126</v>
      </c>
      <c r="E46" s="15">
        <v>475126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</row>
    <row r="47" spans="1:17" x14ac:dyDescent="0.25">
      <c r="A47" s="41">
        <v>9</v>
      </c>
      <c r="B47" s="41" t="s">
        <v>26</v>
      </c>
      <c r="C47" s="21" t="s">
        <v>14</v>
      </c>
      <c r="D47" s="22">
        <v>5623123</v>
      </c>
      <c r="E47" s="23">
        <v>2088751</v>
      </c>
      <c r="F47" s="23">
        <v>34708</v>
      </c>
      <c r="G47" s="23">
        <v>2220040</v>
      </c>
      <c r="H47" s="23">
        <v>1279624</v>
      </c>
      <c r="I47" s="23">
        <v>0</v>
      </c>
      <c r="J47" s="23">
        <v>0</v>
      </c>
      <c r="K47" s="24">
        <v>3434</v>
      </c>
      <c r="L47" s="23">
        <v>2564</v>
      </c>
      <c r="M47" s="23">
        <v>0</v>
      </c>
      <c r="N47" s="23">
        <v>828</v>
      </c>
      <c r="O47" s="23">
        <v>42.927000000000007</v>
      </c>
      <c r="P47" s="23">
        <v>0</v>
      </c>
      <c r="Q47" s="23">
        <v>0</v>
      </c>
    </row>
    <row r="48" spans="1:17" x14ac:dyDescent="0.25">
      <c r="A48" s="41"/>
      <c r="B48" s="41"/>
      <c r="C48" s="20" t="s">
        <v>15</v>
      </c>
      <c r="D48" s="25">
        <v>4025651</v>
      </c>
      <c r="E48" s="15">
        <v>1966507</v>
      </c>
      <c r="F48" s="15">
        <v>0</v>
      </c>
      <c r="G48" s="15">
        <v>1922066</v>
      </c>
      <c r="H48" s="15">
        <v>137078</v>
      </c>
      <c r="I48" s="15">
        <v>0</v>
      </c>
      <c r="J48" s="15">
        <v>0</v>
      </c>
      <c r="K48" s="26">
        <v>3434</v>
      </c>
      <c r="L48" s="15">
        <v>2564</v>
      </c>
      <c r="M48" s="15">
        <v>0</v>
      </c>
      <c r="N48" s="15">
        <v>828</v>
      </c>
      <c r="O48" s="15">
        <v>42.927000000000007</v>
      </c>
      <c r="P48" s="27"/>
      <c r="Q48" s="27"/>
    </row>
    <row r="49" spans="1:17" x14ac:dyDescent="0.25">
      <c r="A49" s="41"/>
      <c r="B49" s="41"/>
      <c r="C49" s="20" t="s">
        <v>16</v>
      </c>
      <c r="D49" s="25">
        <v>1187315</v>
      </c>
      <c r="E49" s="15">
        <v>0</v>
      </c>
      <c r="F49" s="15">
        <v>0</v>
      </c>
      <c r="G49" s="15">
        <v>44769</v>
      </c>
      <c r="H49" s="15">
        <v>1142546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17" x14ac:dyDescent="0.25">
      <c r="A50" s="41"/>
      <c r="B50" s="41"/>
      <c r="C50" s="20" t="s">
        <v>17</v>
      </c>
      <c r="D50" s="25">
        <v>410157</v>
      </c>
      <c r="E50" s="15">
        <v>122244</v>
      </c>
      <c r="F50" s="15">
        <v>34708</v>
      </c>
      <c r="G50" s="15">
        <v>253205</v>
      </c>
      <c r="H50" s="15">
        <v>0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</row>
    <row r="51" spans="1:17" x14ac:dyDescent="0.25">
      <c r="A51" s="41">
        <v>10</v>
      </c>
      <c r="B51" s="41" t="s">
        <v>27</v>
      </c>
      <c r="C51" s="21" t="s">
        <v>14</v>
      </c>
      <c r="D51" s="22">
        <v>1088858</v>
      </c>
      <c r="E51" s="23">
        <v>24580</v>
      </c>
      <c r="F51" s="23">
        <v>0</v>
      </c>
      <c r="G51" s="23">
        <v>604427</v>
      </c>
      <c r="H51" s="23">
        <v>459851</v>
      </c>
      <c r="I51" s="23">
        <v>0</v>
      </c>
      <c r="J51" s="23">
        <v>0</v>
      </c>
      <c r="K51" s="24">
        <v>574</v>
      </c>
      <c r="L51" s="23">
        <v>0</v>
      </c>
      <c r="M51" s="23">
        <v>0</v>
      </c>
      <c r="N51" s="23">
        <v>574</v>
      </c>
      <c r="O51" s="23">
        <v>0</v>
      </c>
      <c r="P51" s="23">
        <v>0</v>
      </c>
      <c r="Q51" s="23">
        <v>0</v>
      </c>
    </row>
    <row r="52" spans="1:17" x14ac:dyDescent="0.25">
      <c r="A52" s="41"/>
      <c r="B52" s="41"/>
      <c r="C52" s="20" t="s">
        <v>15</v>
      </c>
      <c r="D52" s="25">
        <v>661935</v>
      </c>
      <c r="E52" s="15">
        <v>0</v>
      </c>
      <c r="F52" s="15">
        <v>0</v>
      </c>
      <c r="G52" s="15">
        <v>566492</v>
      </c>
      <c r="H52" s="15">
        <v>95443</v>
      </c>
      <c r="I52" s="15">
        <v>0</v>
      </c>
      <c r="J52" s="15">
        <v>0</v>
      </c>
      <c r="K52" s="26">
        <v>574</v>
      </c>
      <c r="L52" s="15">
        <v>0</v>
      </c>
      <c r="M52" s="15">
        <v>0</v>
      </c>
      <c r="N52" s="15">
        <v>574</v>
      </c>
      <c r="O52" s="15">
        <v>0</v>
      </c>
      <c r="P52" s="27"/>
      <c r="Q52" s="27"/>
    </row>
    <row r="53" spans="1:17" x14ac:dyDescent="0.25">
      <c r="A53" s="41"/>
      <c r="B53" s="41"/>
      <c r="C53" s="20" t="s">
        <v>16</v>
      </c>
      <c r="D53" s="25">
        <v>268158</v>
      </c>
      <c r="E53" s="15">
        <v>0</v>
      </c>
      <c r="F53" s="15">
        <v>0</v>
      </c>
      <c r="G53" s="15">
        <v>19803</v>
      </c>
      <c r="H53" s="15">
        <v>248355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17" x14ac:dyDescent="0.25">
      <c r="A54" s="41"/>
      <c r="B54" s="41"/>
      <c r="C54" s="20" t="s">
        <v>17</v>
      </c>
      <c r="D54" s="25">
        <v>158765</v>
      </c>
      <c r="E54" s="15">
        <v>24580</v>
      </c>
      <c r="F54" s="15">
        <v>0</v>
      </c>
      <c r="G54" s="15">
        <v>18132</v>
      </c>
      <c r="H54" s="15">
        <v>116053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</row>
    <row r="55" spans="1:17" x14ac:dyDescent="0.25">
      <c r="A55" s="41">
        <v>11</v>
      </c>
      <c r="B55" s="41" t="s">
        <v>28</v>
      </c>
      <c r="C55" s="21" t="s">
        <v>14</v>
      </c>
      <c r="D55" s="22">
        <v>11444282</v>
      </c>
      <c r="E55" s="23">
        <v>0</v>
      </c>
      <c r="F55" s="23">
        <v>11030</v>
      </c>
      <c r="G55" s="23">
        <v>4248807</v>
      </c>
      <c r="H55" s="23">
        <v>7184446</v>
      </c>
      <c r="I55" s="23">
        <v>0</v>
      </c>
      <c r="J55" s="23">
        <v>0</v>
      </c>
      <c r="K55" s="24">
        <v>2111</v>
      </c>
      <c r="L55" s="23">
        <v>0</v>
      </c>
      <c r="M55" s="23">
        <v>0</v>
      </c>
      <c r="N55" s="23">
        <v>1378</v>
      </c>
      <c r="O55" s="23">
        <v>733.84299999999996</v>
      </c>
      <c r="P55" s="23">
        <v>0</v>
      </c>
      <c r="Q55" s="23">
        <v>0</v>
      </c>
    </row>
    <row r="56" spans="1:17" x14ac:dyDescent="0.25">
      <c r="A56" s="41"/>
      <c r="B56" s="41"/>
      <c r="C56" s="20" t="s">
        <v>15</v>
      </c>
      <c r="D56" s="25">
        <v>6928963</v>
      </c>
      <c r="E56" s="15">
        <v>0</v>
      </c>
      <c r="F56" s="15">
        <v>11030</v>
      </c>
      <c r="G56" s="15">
        <v>3065610</v>
      </c>
      <c r="H56" s="15">
        <v>3852323</v>
      </c>
      <c r="I56" s="15">
        <v>0</v>
      </c>
      <c r="J56" s="15">
        <v>0</v>
      </c>
      <c r="K56" s="26">
        <v>2111</v>
      </c>
      <c r="L56" s="15">
        <v>0</v>
      </c>
      <c r="M56" s="15">
        <v>0</v>
      </c>
      <c r="N56" s="15">
        <v>1378</v>
      </c>
      <c r="O56" s="15">
        <v>733.84299999999996</v>
      </c>
      <c r="P56" s="27"/>
      <c r="Q56" s="27"/>
    </row>
    <row r="57" spans="1:17" x14ac:dyDescent="0.25">
      <c r="A57" s="41"/>
      <c r="B57" s="41"/>
      <c r="C57" s="20" t="s">
        <v>16</v>
      </c>
      <c r="D57" s="25">
        <v>3544770</v>
      </c>
      <c r="E57" s="15">
        <v>0</v>
      </c>
      <c r="F57" s="15">
        <v>0</v>
      </c>
      <c r="G57" s="15">
        <v>1075635</v>
      </c>
      <c r="H57" s="15">
        <v>2469136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17" x14ac:dyDescent="0.25">
      <c r="A58" s="41"/>
      <c r="B58" s="41"/>
      <c r="C58" s="20" t="s">
        <v>17</v>
      </c>
      <c r="D58" s="25">
        <v>970549</v>
      </c>
      <c r="E58" s="15">
        <v>0</v>
      </c>
      <c r="F58" s="15">
        <v>0</v>
      </c>
      <c r="G58" s="15">
        <v>107562</v>
      </c>
      <c r="H58" s="15">
        <v>862987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</row>
    <row r="59" spans="1:17" x14ac:dyDescent="0.25">
      <c r="A59" s="41">
        <v>12</v>
      </c>
      <c r="B59" s="41" t="s">
        <v>29</v>
      </c>
      <c r="C59" s="21" t="s">
        <v>14</v>
      </c>
      <c r="D59" s="22">
        <v>15380522</v>
      </c>
      <c r="E59" s="23">
        <v>1722599</v>
      </c>
      <c r="F59" s="23">
        <v>0</v>
      </c>
      <c r="G59" s="23">
        <v>2964471</v>
      </c>
      <c r="H59" s="23">
        <v>10693452</v>
      </c>
      <c r="I59" s="23">
        <v>0</v>
      </c>
      <c r="J59" s="23">
        <v>0</v>
      </c>
      <c r="K59" s="24">
        <v>1791</v>
      </c>
      <c r="L59" s="23">
        <v>1570</v>
      </c>
      <c r="M59" s="23">
        <v>0</v>
      </c>
      <c r="N59" s="23">
        <v>139</v>
      </c>
      <c r="O59" s="23">
        <v>81.819000000000003</v>
      </c>
      <c r="P59" s="23">
        <v>0</v>
      </c>
      <c r="Q59" s="23">
        <v>0</v>
      </c>
    </row>
    <row r="60" spans="1:17" x14ac:dyDescent="0.25">
      <c r="A60" s="41"/>
      <c r="B60" s="41"/>
      <c r="C60" s="20" t="s">
        <v>15</v>
      </c>
      <c r="D60" s="25">
        <v>5648736</v>
      </c>
      <c r="E60" s="15">
        <v>1722599</v>
      </c>
      <c r="F60" s="15">
        <v>0</v>
      </c>
      <c r="G60" s="15">
        <v>2206051</v>
      </c>
      <c r="H60" s="15">
        <v>1720086</v>
      </c>
      <c r="I60" s="15">
        <v>0</v>
      </c>
      <c r="J60" s="15">
        <v>0</v>
      </c>
      <c r="K60" s="26">
        <v>1791</v>
      </c>
      <c r="L60" s="15">
        <v>1570</v>
      </c>
      <c r="M60" s="15">
        <v>0</v>
      </c>
      <c r="N60" s="15">
        <v>139</v>
      </c>
      <c r="O60" s="15">
        <v>81.819000000000003</v>
      </c>
      <c r="P60" s="27"/>
      <c r="Q60" s="27"/>
    </row>
    <row r="61" spans="1:17" x14ac:dyDescent="0.25">
      <c r="A61" s="41"/>
      <c r="B61" s="41"/>
      <c r="C61" s="20" t="s">
        <v>16</v>
      </c>
      <c r="D61" s="25">
        <v>8528615</v>
      </c>
      <c r="E61" s="15">
        <v>0</v>
      </c>
      <c r="F61" s="15">
        <v>0</v>
      </c>
      <c r="G61" s="15">
        <v>758420</v>
      </c>
      <c r="H61" s="15">
        <v>7770195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17" x14ac:dyDescent="0.25">
      <c r="A62" s="41"/>
      <c r="B62" s="41"/>
      <c r="C62" s="20" t="s">
        <v>17</v>
      </c>
      <c r="D62" s="25">
        <v>1203171</v>
      </c>
      <c r="E62" s="15">
        <v>0</v>
      </c>
      <c r="F62" s="15">
        <v>0</v>
      </c>
      <c r="G62" s="15">
        <v>0</v>
      </c>
      <c r="H62" s="15">
        <v>1203171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</row>
    <row r="63" spans="1:17" x14ac:dyDescent="0.25">
      <c r="A63" s="41">
        <v>13</v>
      </c>
      <c r="B63" s="41" t="s">
        <v>30</v>
      </c>
      <c r="C63" s="21" t="s">
        <v>14</v>
      </c>
      <c r="D63" s="22">
        <v>3992286</v>
      </c>
      <c r="E63" s="23">
        <v>508234</v>
      </c>
      <c r="F63" s="23">
        <v>0</v>
      </c>
      <c r="G63" s="23">
        <v>2912743</v>
      </c>
      <c r="H63" s="23">
        <v>571309</v>
      </c>
      <c r="I63" s="23">
        <v>0</v>
      </c>
      <c r="J63" s="23">
        <v>0</v>
      </c>
      <c r="K63" s="24">
        <v>810</v>
      </c>
      <c r="L63" s="23">
        <v>0</v>
      </c>
      <c r="M63" s="23">
        <v>0</v>
      </c>
      <c r="N63" s="23">
        <v>810</v>
      </c>
      <c r="O63" s="23">
        <v>0.55799999999999994</v>
      </c>
      <c r="P63" s="23">
        <v>0</v>
      </c>
      <c r="Q63" s="23">
        <v>0</v>
      </c>
    </row>
    <row r="64" spans="1:17" x14ac:dyDescent="0.25">
      <c r="A64" s="41"/>
      <c r="B64" s="41"/>
      <c r="C64" s="20" t="s">
        <v>15</v>
      </c>
      <c r="D64" s="25">
        <v>2728740</v>
      </c>
      <c r="E64" s="15">
        <v>0</v>
      </c>
      <c r="F64" s="15">
        <v>0</v>
      </c>
      <c r="G64" s="15">
        <v>2706022</v>
      </c>
      <c r="H64" s="15">
        <v>22718</v>
      </c>
      <c r="I64" s="15">
        <v>0</v>
      </c>
      <c r="J64" s="15">
        <v>0</v>
      </c>
      <c r="K64" s="26">
        <v>810</v>
      </c>
      <c r="L64" s="15">
        <v>0</v>
      </c>
      <c r="M64" s="15">
        <v>0</v>
      </c>
      <c r="N64" s="15">
        <v>810</v>
      </c>
      <c r="O64" s="15">
        <v>0.55799999999999994</v>
      </c>
      <c r="P64" s="27"/>
      <c r="Q64" s="27"/>
    </row>
    <row r="65" spans="1:17" x14ac:dyDescent="0.25">
      <c r="A65" s="41"/>
      <c r="B65" s="41"/>
      <c r="C65" s="20" t="s">
        <v>16</v>
      </c>
      <c r="D65" s="25">
        <v>755312</v>
      </c>
      <c r="E65" s="15">
        <v>0</v>
      </c>
      <c r="F65" s="15">
        <v>0</v>
      </c>
      <c r="G65" s="15">
        <v>206721</v>
      </c>
      <c r="H65" s="15">
        <v>548591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17" x14ac:dyDescent="0.25">
      <c r="A66" s="41"/>
      <c r="B66" s="41"/>
      <c r="C66" s="20" t="s">
        <v>17</v>
      </c>
      <c r="D66" s="25">
        <v>508234</v>
      </c>
      <c r="E66" s="15">
        <v>508234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</row>
    <row r="67" spans="1:17" x14ac:dyDescent="0.25">
      <c r="A67" s="41">
        <v>14</v>
      </c>
      <c r="B67" s="41" t="s">
        <v>31</v>
      </c>
      <c r="C67" s="21" t="s">
        <v>14</v>
      </c>
      <c r="D67" s="22">
        <v>3680215</v>
      </c>
      <c r="E67" s="23">
        <v>103503</v>
      </c>
      <c r="F67" s="23">
        <v>0</v>
      </c>
      <c r="G67" s="23">
        <v>856010</v>
      </c>
      <c r="H67" s="23">
        <v>2720702</v>
      </c>
      <c r="I67" s="23">
        <v>0</v>
      </c>
      <c r="J67" s="23">
        <v>0</v>
      </c>
      <c r="K67" s="24">
        <v>69</v>
      </c>
      <c r="L67" s="23">
        <v>0</v>
      </c>
      <c r="M67" s="23">
        <v>0</v>
      </c>
      <c r="N67" s="23">
        <v>69</v>
      </c>
      <c r="O67" s="23">
        <v>0</v>
      </c>
      <c r="P67" s="23">
        <v>0</v>
      </c>
      <c r="Q67" s="23">
        <v>0</v>
      </c>
    </row>
    <row r="68" spans="1:17" x14ac:dyDescent="0.25">
      <c r="A68" s="41"/>
      <c r="B68" s="41"/>
      <c r="C68" s="20" t="s">
        <v>15</v>
      </c>
      <c r="D68" s="25">
        <v>711482</v>
      </c>
      <c r="E68" s="15">
        <v>0</v>
      </c>
      <c r="F68" s="15">
        <v>0</v>
      </c>
      <c r="G68" s="15">
        <v>315247</v>
      </c>
      <c r="H68" s="15">
        <v>396235</v>
      </c>
      <c r="I68" s="15">
        <v>0</v>
      </c>
      <c r="J68" s="15">
        <v>0</v>
      </c>
      <c r="K68" s="26">
        <v>69</v>
      </c>
      <c r="L68" s="15">
        <v>0</v>
      </c>
      <c r="M68" s="15">
        <v>0</v>
      </c>
      <c r="N68" s="15">
        <v>69</v>
      </c>
      <c r="O68" s="15">
        <v>0</v>
      </c>
      <c r="P68" s="27"/>
      <c r="Q68" s="27"/>
    </row>
    <row r="69" spans="1:17" x14ac:dyDescent="0.25">
      <c r="A69" s="41"/>
      <c r="B69" s="41"/>
      <c r="C69" s="20" t="s">
        <v>16</v>
      </c>
      <c r="D69" s="25">
        <v>2543478</v>
      </c>
      <c r="E69" s="15">
        <v>0</v>
      </c>
      <c r="F69" s="15">
        <v>0</v>
      </c>
      <c r="G69" s="15">
        <v>219011</v>
      </c>
      <c r="H69" s="15">
        <v>2324467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17" x14ac:dyDescent="0.25">
      <c r="A70" s="41"/>
      <c r="B70" s="41"/>
      <c r="C70" s="20" t="s">
        <v>17</v>
      </c>
      <c r="D70" s="25">
        <v>425255</v>
      </c>
      <c r="E70" s="15">
        <v>103503</v>
      </c>
      <c r="F70" s="15">
        <v>0</v>
      </c>
      <c r="G70" s="15">
        <v>321752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</row>
    <row r="71" spans="1:17" x14ac:dyDescent="0.25">
      <c r="A71" s="41">
        <v>15</v>
      </c>
      <c r="B71" s="41" t="s">
        <v>32</v>
      </c>
      <c r="C71" s="21" t="s">
        <v>14</v>
      </c>
      <c r="D71" s="22">
        <v>2659935</v>
      </c>
      <c r="E71" s="23">
        <v>8340</v>
      </c>
      <c r="F71" s="23">
        <v>0</v>
      </c>
      <c r="G71" s="23">
        <v>807231</v>
      </c>
      <c r="H71" s="23">
        <v>1844364</v>
      </c>
      <c r="I71" s="23">
        <v>0</v>
      </c>
      <c r="J71" s="23">
        <v>0</v>
      </c>
      <c r="K71" s="24">
        <v>222</v>
      </c>
      <c r="L71" s="23">
        <v>0</v>
      </c>
      <c r="M71" s="23">
        <v>0</v>
      </c>
      <c r="N71" s="23">
        <v>54</v>
      </c>
      <c r="O71" s="23">
        <v>167.89599999999999</v>
      </c>
      <c r="P71" s="23">
        <v>0</v>
      </c>
      <c r="Q71" s="23">
        <v>0</v>
      </c>
    </row>
    <row r="72" spans="1:17" x14ac:dyDescent="0.25">
      <c r="A72" s="41"/>
      <c r="B72" s="41"/>
      <c r="C72" s="20" t="s">
        <v>15</v>
      </c>
      <c r="D72" s="25">
        <v>1122111</v>
      </c>
      <c r="E72" s="15">
        <v>8340</v>
      </c>
      <c r="F72" s="15">
        <v>0</v>
      </c>
      <c r="G72" s="15">
        <v>706019</v>
      </c>
      <c r="H72" s="15">
        <v>407752</v>
      </c>
      <c r="I72" s="15">
        <v>0</v>
      </c>
      <c r="J72" s="15">
        <v>0</v>
      </c>
      <c r="K72" s="26">
        <v>222</v>
      </c>
      <c r="L72" s="15">
        <v>0</v>
      </c>
      <c r="M72" s="15">
        <v>0</v>
      </c>
      <c r="N72" s="15">
        <v>54</v>
      </c>
      <c r="O72" s="15">
        <v>167.89599999999999</v>
      </c>
      <c r="P72" s="27"/>
      <c r="Q72" s="27"/>
    </row>
    <row r="73" spans="1:17" x14ac:dyDescent="0.25">
      <c r="A73" s="41"/>
      <c r="B73" s="41"/>
      <c r="C73" s="20" t="s">
        <v>16</v>
      </c>
      <c r="D73" s="25">
        <v>1384182</v>
      </c>
      <c r="E73" s="15">
        <v>0</v>
      </c>
      <c r="F73" s="15">
        <v>0</v>
      </c>
      <c r="G73" s="15">
        <v>97047</v>
      </c>
      <c r="H73" s="15">
        <v>1287135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17" x14ac:dyDescent="0.25">
      <c r="A74" s="41"/>
      <c r="B74" s="41"/>
      <c r="C74" s="20" t="s">
        <v>17</v>
      </c>
      <c r="D74" s="25">
        <v>153642</v>
      </c>
      <c r="E74" s="15">
        <v>0</v>
      </c>
      <c r="F74" s="15">
        <v>0</v>
      </c>
      <c r="G74" s="15">
        <v>4165</v>
      </c>
      <c r="H74" s="15">
        <v>149477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</row>
    <row r="75" spans="1:17" x14ac:dyDescent="0.25">
      <c r="A75" s="41">
        <v>16</v>
      </c>
      <c r="B75" s="41" t="s">
        <v>33</v>
      </c>
      <c r="C75" s="21" t="s">
        <v>14</v>
      </c>
      <c r="D75" s="22">
        <v>14258542</v>
      </c>
      <c r="E75" s="23">
        <v>19767</v>
      </c>
      <c r="F75" s="23">
        <v>39173</v>
      </c>
      <c r="G75" s="23">
        <v>6417200</v>
      </c>
      <c r="H75" s="23">
        <v>7782402</v>
      </c>
      <c r="I75" s="23">
        <v>0</v>
      </c>
      <c r="J75" s="23">
        <v>0</v>
      </c>
      <c r="K75" s="24">
        <v>3078</v>
      </c>
      <c r="L75" s="23">
        <v>0</v>
      </c>
      <c r="M75" s="23">
        <v>0</v>
      </c>
      <c r="N75" s="23">
        <v>3063</v>
      </c>
      <c r="O75" s="23">
        <v>14.991999999999999</v>
      </c>
      <c r="P75" s="23">
        <v>0</v>
      </c>
      <c r="Q75" s="23">
        <v>0</v>
      </c>
    </row>
    <row r="76" spans="1:17" x14ac:dyDescent="0.25">
      <c r="A76" s="41"/>
      <c r="B76" s="41"/>
      <c r="C76" s="20" t="s">
        <v>15</v>
      </c>
      <c r="D76" s="25">
        <v>5811231</v>
      </c>
      <c r="E76" s="15">
        <v>0</v>
      </c>
      <c r="F76" s="15">
        <v>0</v>
      </c>
      <c r="G76" s="15">
        <v>5639652</v>
      </c>
      <c r="H76" s="15">
        <v>171579</v>
      </c>
      <c r="I76" s="15">
        <v>0</v>
      </c>
      <c r="J76" s="15">
        <v>0</v>
      </c>
      <c r="K76" s="26">
        <v>3078</v>
      </c>
      <c r="L76" s="15">
        <v>0</v>
      </c>
      <c r="M76" s="15">
        <v>0</v>
      </c>
      <c r="N76" s="15">
        <v>3063</v>
      </c>
      <c r="O76" s="15">
        <v>14.991999999999999</v>
      </c>
      <c r="P76" s="27"/>
      <c r="Q76" s="27"/>
    </row>
    <row r="77" spans="1:17" x14ac:dyDescent="0.25">
      <c r="A77" s="41"/>
      <c r="B77" s="41"/>
      <c r="C77" s="20" t="s">
        <v>16</v>
      </c>
      <c r="D77" s="25">
        <v>8030569</v>
      </c>
      <c r="E77" s="15">
        <v>0</v>
      </c>
      <c r="F77" s="15">
        <v>0</v>
      </c>
      <c r="G77" s="15">
        <v>419746</v>
      </c>
      <c r="H77" s="15">
        <v>7610823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17" x14ac:dyDescent="0.25">
      <c r="A78" s="41"/>
      <c r="B78" s="41"/>
      <c r="C78" s="20" t="s">
        <v>17</v>
      </c>
      <c r="D78" s="25">
        <v>416742</v>
      </c>
      <c r="E78" s="15">
        <v>19767</v>
      </c>
      <c r="F78" s="15">
        <v>39173</v>
      </c>
      <c r="G78" s="15">
        <v>357802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</row>
    <row r="79" spans="1:17" x14ac:dyDescent="0.25">
      <c r="A79" s="41">
        <v>17</v>
      </c>
      <c r="B79" s="41" t="s">
        <v>34</v>
      </c>
      <c r="C79" s="21" t="s">
        <v>14</v>
      </c>
      <c r="D79" s="22">
        <v>18637659</v>
      </c>
      <c r="E79" s="23">
        <v>1237182</v>
      </c>
      <c r="F79" s="23">
        <v>0</v>
      </c>
      <c r="G79" s="23">
        <v>8229741</v>
      </c>
      <c r="H79" s="23">
        <v>9170736</v>
      </c>
      <c r="I79" s="23">
        <v>0</v>
      </c>
      <c r="J79" s="23">
        <v>0</v>
      </c>
      <c r="K79" s="24">
        <v>2286</v>
      </c>
      <c r="L79" s="23">
        <v>83</v>
      </c>
      <c r="M79" s="23">
        <v>0</v>
      </c>
      <c r="N79" s="23">
        <v>2053</v>
      </c>
      <c r="O79" s="23">
        <v>150.19900000000001</v>
      </c>
      <c r="P79" s="23">
        <v>0</v>
      </c>
      <c r="Q79" s="23">
        <v>0</v>
      </c>
    </row>
    <row r="80" spans="1:17" x14ac:dyDescent="0.25">
      <c r="A80" s="41"/>
      <c r="B80" s="41"/>
      <c r="C80" s="20" t="s">
        <v>15</v>
      </c>
      <c r="D80" s="25">
        <v>5945336</v>
      </c>
      <c r="E80" s="15">
        <v>61462</v>
      </c>
      <c r="F80" s="15">
        <v>0</v>
      </c>
      <c r="G80" s="15">
        <v>4525784</v>
      </c>
      <c r="H80" s="15">
        <v>1358090</v>
      </c>
      <c r="I80" s="15">
        <v>0</v>
      </c>
      <c r="J80" s="15">
        <v>0</v>
      </c>
      <c r="K80" s="26">
        <v>2286</v>
      </c>
      <c r="L80" s="15">
        <v>83</v>
      </c>
      <c r="M80" s="15">
        <v>0</v>
      </c>
      <c r="N80" s="15">
        <v>2053</v>
      </c>
      <c r="O80" s="15">
        <v>150.19900000000001</v>
      </c>
      <c r="P80" s="27"/>
      <c r="Q80" s="27"/>
    </row>
    <row r="81" spans="1:17" x14ac:dyDescent="0.25">
      <c r="A81" s="41"/>
      <c r="B81" s="41"/>
      <c r="C81" s="20" t="s">
        <v>16</v>
      </c>
      <c r="D81" s="25">
        <v>10714769</v>
      </c>
      <c r="E81" s="15">
        <v>308472</v>
      </c>
      <c r="F81" s="15">
        <v>0</v>
      </c>
      <c r="G81" s="15">
        <v>2597165</v>
      </c>
      <c r="H81" s="15">
        <v>7809132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17" x14ac:dyDescent="0.25">
      <c r="A82" s="41"/>
      <c r="B82" s="41"/>
      <c r="C82" s="20" t="s">
        <v>17</v>
      </c>
      <c r="D82" s="25">
        <v>1977554</v>
      </c>
      <c r="E82" s="15">
        <v>867248</v>
      </c>
      <c r="F82" s="15">
        <v>0</v>
      </c>
      <c r="G82" s="15">
        <v>1106792</v>
      </c>
      <c r="H82" s="15">
        <v>3514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</row>
    <row r="83" spans="1:17" x14ac:dyDescent="0.25">
      <c r="A83" s="41">
        <v>18</v>
      </c>
      <c r="B83" s="41" t="s">
        <v>35</v>
      </c>
      <c r="C83" s="21" t="s">
        <v>14</v>
      </c>
      <c r="D83" s="22">
        <v>13924845</v>
      </c>
      <c r="E83" s="23">
        <v>1020439</v>
      </c>
      <c r="F83" s="23">
        <v>0</v>
      </c>
      <c r="G83" s="23">
        <v>6256924</v>
      </c>
      <c r="H83" s="23">
        <v>6647482</v>
      </c>
      <c r="I83" s="23">
        <v>0</v>
      </c>
      <c r="J83" s="23">
        <v>0</v>
      </c>
      <c r="K83" s="24">
        <v>1709</v>
      </c>
      <c r="L83" s="23">
        <v>0</v>
      </c>
      <c r="M83" s="23">
        <v>0</v>
      </c>
      <c r="N83" s="23">
        <v>1582</v>
      </c>
      <c r="O83" s="23">
        <v>127.649</v>
      </c>
      <c r="P83" s="23">
        <v>0</v>
      </c>
      <c r="Q83" s="23">
        <v>0</v>
      </c>
    </row>
    <row r="84" spans="1:17" x14ac:dyDescent="0.25">
      <c r="A84" s="41"/>
      <c r="B84" s="41"/>
      <c r="C84" s="20" t="s">
        <v>15</v>
      </c>
      <c r="D84" s="25">
        <v>2867198</v>
      </c>
      <c r="E84" s="15">
        <v>0</v>
      </c>
      <c r="F84" s="15">
        <v>0</v>
      </c>
      <c r="G84" s="15">
        <v>2209746</v>
      </c>
      <c r="H84" s="15">
        <v>657452</v>
      </c>
      <c r="I84" s="15">
        <v>0</v>
      </c>
      <c r="J84" s="15">
        <v>0</v>
      </c>
      <c r="K84" s="26">
        <v>1709</v>
      </c>
      <c r="L84" s="15">
        <v>0</v>
      </c>
      <c r="M84" s="15">
        <v>0</v>
      </c>
      <c r="N84" s="15">
        <v>1582</v>
      </c>
      <c r="O84" s="15">
        <v>127.649</v>
      </c>
      <c r="P84" s="27"/>
      <c r="Q84" s="27"/>
    </row>
    <row r="85" spans="1:17" x14ac:dyDescent="0.25">
      <c r="A85" s="41"/>
      <c r="B85" s="41"/>
      <c r="C85" s="20" t="s">
        <v>16</v>
      </c>
      <c r="D85" s="25">
        <v>9111104</v>
      </c>
      <c r="E85" s="15">
        <v>0</v>
      </c>
      <c r="F85" s="15">
        <v>0</v>
      </c>
      <c r="G85" s="15">
        <v>3121354</v>
      </c>
      <c r="H85" s="15">
        <v>5989750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17" x14ac:dyDescent="0.25">
      <c r="A86" s="41"/>
      <c r="B86" s="41"/>
      <c r="C86" s="20" t="s">
        <v>17</v>
      </c>
      <c r="D86" s="25">
        <v>1946543</v>
      </c>
      <c r="E86" s="15">
        <v>1020439</v>
      </c>
      <c r="F86" s="15">
        <v>0</v>
      </c>
      <c r="G86" s="15">
        <v>925824</v>
      </c>
      <c r="H86" s="15">
        <v>280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</row>
    <row r="87" spans="1:17" x14ac:dyDescent="0.25">
      <c r="A87" s="41">
        <v>19</v>
      </c>
      <c r="B87" s="41" t="s">
        <v>36</v>
      </c>
      <c r="C87" s="21" t="s">
        <v>14</v>
      </c>
      <c r="D87" s="22">
        <v>8321604</v>
      </c>
      <c r="E87" s="23">
        <v>0</v>
      </c>
      <c r="F87" s="23">
        <v>0</v>
      </c>
      <c r="G87" s="23">
        <v>6081646</v>
      </c>
      <c r="H87" s="23">
        <v>2239958</v>
      </c>
      <c r="I87" s="23">
        <v>0</v>
      </c>
      <c r="J87" s="23">
        <v>0</v>
      </c>
      <c r="K87" s="24">
        <v>4394</v>
      </c>
      <c r="L87" s="23">
        <v>0</v>
      </c>
      <c r="M87" s="23">
        <v>0</v>
      </c>
      <c r="N87" s="23">
        <v>4242</v>
      </c>
      <c r="O87" s="23">
        <v>152.202</v>
      </c>
      <c r="P87" s="23">
        <v>0</v>
      </c>
      <c r="Q87" s="23">
        <v>0</v>
      </c>
    </row>
    <row r="88" spans="1:17" x14ac:dyDescent="0.25">
      <c r="A88" s="41"/>
      <c r="B88" s="41"/>
      <c r="C88" s="20" t="s">
        <v>15</v>
      </c>
      <c r="D88" s="25">
        <v>6455493</v>
      </c>
      <c r="E88" s="15">
        <v>0</v>
      </c>
      <c r="F88" s="15">
        <v>0</v>
      </c>
      <c r="G88" s="15">
        <v>5987180</v>
      </c>
      <c r="H88" s="15">
        <v>468313</v>
      </c>
      <c r="I88" s="15">
        <v>0</v>
      </c>
      <c r="J88" s="15">
        <v>0</v>
      </c>
      <c r="K88" s="26">
        <v>4394</v>
      </c>
      <c r="L88" s="15">
        <v>0</v>
      </c>
      <c r="M88" s="15">
        <v>0</v>
      </c>
      <c r="N88" s="15">
        <v>4242</v>
      </c>
      <c r="O88" s="15">
        <v>152.202</v>
      </c>
      <c r="P88" s="27"/>
      <c r="Q88" s="27"/>
    </row>
    <row r="89" spans="1:17" x14ac:dyDescent="0.25">
      <c r="A89" s="41"/>
      <c r="B89" s="41"/>
      <c r="C89" s="20" t="s">
        <v>16</v>
      </c>
      <c r="D89" s="25">
        <v>1369900</v>
      </c>
      <c r="E89" s="15">
        <v>0</v>
      </c>
      <c r="F89" s="15">
        <v>0</v>
      </c>
      <c r="G89" s="15">
        <v>36280</v>
      </c>
      <c r="H89" s="15">
        <v>1333620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17" x14ac:dyDescent="0.25">
      <c r="A90" s="41"/>
      <c r="B90" s="41"/>
      <c r="C90" s="20" t="s">
        <v>17</v>
      </c>
      <c r="D90" s="25">
        <v>496211</v>
      </c>
      <c r="E90" s="15">
        <v>0</v>
      </c>
      <c r="F90" s="15">
        <v>0</v>
      </c>
      <c r="G90" s="15">
        <v>58186</v>
      </c>
      <c r="H90" s="15">
        <v>438025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</row>
    <row r="91" spans="1:17" x14ac:dyDescent="0.25">
      <c r="A91" s="41">
        <v>20</v>
      </c>
      <c r="B91" s="41" t="s">
        <v>37</v>
      </c>
      <c r="C91" s="21" t="s">
        <v>14</v>
      </c>
      <c r="D91" s="22">
        <v>4852250</v>
      </c>
      <c r="E91" s="23">
        <v>920568</v>
      </c>
      <c r="F91" s="23">
        <v>0</v>
      </c>
      <c r="G91" s="23">
        <v>3418495</v>
      </c>
      <c r="H91" s="23">
        <v>513187</v>
      </c>
      <c r="I91" s="23">
        <v>0</v>
      </c>
      <c r="J91" s="23">
        <v>0</v>
      </c>
      <c r="K91" s="24">
        <v>6287</v>
      </c>
      <c r="L91" s="23">
        <v>807</v>
      </c>
      <c r="M91" s="23">
        <v>0</v>
      </c>
      <c r="N91" s="23">
        <v>5480</v>
      </c>
      <c r="O91" s="23">
        <v>0</v>
      </c>
      <c r="P91" s="23">
        <v>0</v>
      </c>
      <c r="Q91" s="23">
        <v>0</v>
      </c>
    </row>
    <row r="92" spans="1:17" x14ac:dyDescent="0.25">
      <c r="A92" s="41"/>
      <c r="B92" s="41"/>
      <c r="C92" s="20" t="s">
        <v>15</v>
      </c>
      <c r="D92" s="25">
        <v>4070632</v>
      </c>
      <c r="E92" s="15">
        <v>731405</v>
      </c>
      <c r="F92" s="15">
        <v>0</v>
      </c>
      <c r="G92" s="15">
        <v>3278151</v>
      </c>
      <c r="H92" s="15">
        <v>61076</v>
      </c>
      <c r="I92" s="15">
        <v>0</v>
      </c>
      <c r="J92" s="15">
        <v>0</v>
      </c>
      <c r="K92" s="26">
        <v>6287</v>
      </c>
      <c r="L92" s="15">
        <v>807</v>
      </c>
      <c r="M92" s="15">
        <v>0</v>
      </c>
      <c r="N92" s="15">
        <v>5480</v>
      </c>
      <c r="O92" s="15">
        <v>0</v>
      </c>
      <c r="P92" s="27"/>
      <c r="Q92" s="27"/>
    </row>
    <row r="93" spans="1:17" x14ac:dyDescent="0.25">
      <c r="A93" s="41"/>
      <c r="B93" s="41"/>
      <c r="C93" s="20" t="s">
        <v>16</v>
      </c>
      <c r="D93" s="25">
        <v>456455</v>
      </c>
      <c r="E93" s="15">
        <v>3162</v>
      </c>
      <c r="F93" s="15">
        <v>0</v>
      </c>
      <c r="G93" s="15">
        <v>1182</v>
      </c>
      <c r="H93" s="15">
        <v>452111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17" x14ac:dyDescent="0.25">
      <c r="A94" s="41"/>
      <c r="B94" s="41"/>
      <c r="C94" s="20" t="s">
        <v>17</v>
      </c>
      <c r="D94" s="25">
        <v>325163</v>
      </c>
      <c r="E94" s="15">
        <v>186001</v>
      </c>
      <c r="F94" s="15">
        <v>0</v>
      </c>
      <c r="G94" s="15">
        <v>139162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</row>
    <row r="95" spans="1:17" x14ac:dyDescent="0.25">
      <c r="A95" s="41">
        <v>21</v>
      </c>
      <c r="B95" s="41" t="s">
        <v>38</v>
      </c>
      <c r="C95" s="21" t="s">
        <v>14</v>
      </c>
      <c r="D95" s="22">
        <v>14214802</v>
      </c>
      <c r="E95" s="23">
        <v>1471116</v>
      </c>
      <c r="F95" s="23">
        <v>0</v>
      </c>
      <c r="G95" s="23">
        <v>6391272</v>
      </c>
      <c r="H95" s="23">
        <v>6352413</v>
      </c>
      <c r="I95" s="23">
        <v>0</v>
      </c>
      <c r="J95" s="23">
        <v>0</v>
      </c>
      <c r="K95" s="24">
        <v>2510</v>
      </c>
      <c r="L95" s="23">
        <v>0</v>
      </c>
      <c r="M95" s="23">
        <v>0</v>
      </c>
      <c r="N95" s="23">
        <v>2332</v>
      </c>
      <c r="O95" s="23">
        <v>177.834</v>
      </c>
      <c r="P95" s="23">
        <v>0</v>
      </c>
      <c r="Q95" s="23">
        <v>0</v>
      </c>
    </row>
    <row r="96" spans="1:17" x14ac:dyDescent="0.25">
      <c r="A96" s="41"/>
      <c r="B96" s="41"/>
      <c r="C96" s="20" t="s">
        <v>15</v>
      </c>
      <c r="D96" s="25">
        <v>7127713</v>
      </c>
      <c r="E96" s="15">
        <v>0</v>
      </c>
      <c r="F96" s="15">
        <v>0</v>
      </c>
      <c r="G96" s="15">
        <v>6321378</v>
      </c>
      <c r="H96" s="15">
        <v>806335</v>
      </c>
      <c r="I96" s="15">
        <v>0</v>
      </c>
      <c r="J96" s="15">
        <v>0</v>
      </c>
      <c r="K96" s="26">
        <v>2510</v>
      </c>
      <c r="L96" s="15">
        <v>0</v>
      </c>
      <c r="M96" s="15">
        <v>0</v>
      </c>
      <c r="N96" s="15">
        <v>2332</v>
      </c>
      <c r="O96" s="15">
        <v>177.834</v>
      </c>
      <c r="P96" s="27"/>
      <c r="Q96" s="27"/>
    </row>
    <row r="97" spans="1:17" x14ac:dyDescent="0.25">
      <c r="A97" s="41"/>
      <c r="B97" s="41"/>
      <c r="C97" s="20" t="s">
        <v>16</v>
      </c>
      <c r="D97" s="25">
        <v>5547692</v>
      </c>
      <c r="E97" s="15">
        <v>3906</v>
      </c>
      <c r="F97" s="15">
        <v>0</v>
      </c>
      <c r="G97" s="15">
        <v>876</v>
      </c>
      <c r="H97" s="15">
        <v>5542909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17" x14ac:dyDescent="0.25">
      <c r="A98" s="41"/>
      <c r="B98" s="41"/>
      <c r="C98" s="20" t="s">
        <v>17</v>
      </c>
      <c r="D98" s="25">
        <v>1539397</v>
      </c>
      <c r="E98" s="15">
        <v>1467210</v>
      </c>
      <c r="F98" s="15">
        <v>0</v>
      </c>
      <c r="G98" s="15">
        <v>69018</v>
      </c>
      <c r="H98" s="15">
        <v>3169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</row>
    <row r="99" spans="1:17" x14ac:dyDescent="0.25">
      <c r="A99" s="38">
        <v>22</v>
      </c>
      <c r="B99" s="38" t="s">
        <v>39</v>
      </c>
      <c r="C99" s="21" t="s">
        <v>14</v>
      </c>
      <c r="D99" s="22">
        <v>12909039</v>
      </c>
      <c r="E99" s="23">
        <v>11883095</v>
      </c>
      <c r="F99" s="23">
        <v>0</v>
      </c>
      <c r="G99" s="23">
        <v>1023747</v>
      </c>
      <c r="H99" s="23">
        <v>2197</v>
      </c>
      <c r="I99" s="23">
        <v>0</v>
      </c>
      <c r="J99" s="23">
        <v>0</v>
      </c>
      <c r="K99" s="24">
        <v>6310</v>
      </c>
      <c r="L99" s="23">
        <v>5838</v>
      </c>
      <c r="M99" s="23">
        <v>0</v>
      </c>
      <c r="N99" s="23">
        <v>470</v>
      </c>
      <c r="O99" s="23">
        <v>2.6459999999999999</v>
      </c>
      <c r="P99" s="23">
        <v>0</v>
      </c>
      <c r="Q99" s="23">
        <v>0</v>
      </c>
    </row>
    <row r="100" spans="1:17" x14ac:dyDescent="0.25">
      <c r="A100" s="39"/>
      <c r="B100" s="39"/>
      <c r="C100" s="20" t="s">
        <v>15</v>
      </c>
      <c r="D100" s="25">
        <v>12028254</v>
      </c>
      <c r="E100" s="15">
        <v>11002310</v>
      </c>
      <c r="F100" s="15">
        <v>0</v>
      </c>
      <c r="G100" s="15">
        <v>1023747</v>
      </c>
      <c r="H100" s="15">
        <v>2197</v>
      </c>
      <c r="I100" s="15">
        <v>0</v>
      </c>
      <c r="J100" s="15">
        <v>0</v>
      </c>
      <c r="K100" s="26">
        <v>6310</v>
      </c>
      <c r="L100" s="15">
        <v>5838</v>
      </c>
      <c r="M100" s="15">
        <v>0</v>
      </c>
      <c r="N100" s="15">
        <v>470</v>
      </c>
      <c r="O100" s="15">
        <v>2.6459999999999999</v>
      </c>
      <c r="P100" s="27"/>
      <c r="Q100" s="27"/>
    </row>
    <row r="101" spans="1:17" x14ac:dyDescent="0.25">
      <c r="A101" s="39"/>
      <c r="B101" s="39"/>
      <c r="C101" s="20" t="s">
        <v>16</v>
      </c>
      <c r="D101" s="25">
        <v>18556</v>
      </c>
      <c r="E101" s="15">
        <v>18556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17" x14ac:dyDescent="0.25">
      <c r="A102" s="40"/>
      <c r="B102" s="40"/>
      <c r="C102" s="20" t="s">
        <v>17</v>
      </c>
      <c r="D102" s="25">
        <v>862229</v>
      </c>
      <c r="E102" s="15">
        <v>862229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</row>
    <row r="103" spans="1:17" x14ac:dyDescent="0.25">
      <c r="A103" s="38">
        <v>23</v>
      </c>
      <c r="B103" s="38" t="s">
        <v>40</v>
      </c>
      <c r="C103" s="21" t="s">
        <v>14</v>
      </c>
      <c r="D103" s="22">
        <v>535916</v>
      </c>
      <c r="E103" s="23">
        <v>530234</v>
      </c>
      <c r="F103" s="23">
        <v>0</v>
      </c>
      <c r="G103" s="23">
        <v>5682</v>
      </c>
      <c r="H103" s="23">
        <v>0</v>
      </c>
      <c r="I103" s="23">
        <v>0</v>
      </c>
      <c r="J103" s="23">
        <v>0</v>
      </c>
      <c r="K103" s="24">
        <v>235</v>
      </c>
      <c r="L103" s="23">
        <v>235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17" x14ac:dyDescent="0.25">
      <c r="A104" s="39"/>
      <c r="B104" s="39"/>
      <c r="C104" s="20" t="s">
        <v>15</v>
      </c>
      <c r="D104" s="25">
        <v>498623</v>
      </c>
      <c r="E104" s="15">
        <v>493885</v>
      </c>
      <c r="F104" s="15">
        <v>0</v>
      </c>
      <c r="G104" s="15">
        <v>4738</v>
      </c>
      <c r="H104" s="15">
        <v>0</v>
      </c>
      <c r="I104" s="15">
        <v>0</v>
      </c>
      <c r="J104" s="15">
        <v>0</v>
      </c>
      <c r="K104" s="26">
        <v>235</v>
      </c>
      <c r="L104" s="15">
        <v>235</v>
      </c>
      <c r="M104" s="15">
        <v>0</v>
      </c>
      <c r="N104" s="15">
        <v>0</v>
      </c>
      <c r="O104" s="15">
        <v>0</v>
      </c>
      <c r="P104" s="27"/>
      <c r="Q104" s="27"/>
    </row>
    <row r="105" spans="1:17" x14ac:dyDescent="0.25">
      <c r="A105" s="39"/>
      <c r="B105" s="39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17" x14ac:dyDescent="0.25">
      <c r="A106" s="40"/>
      <c r="B106" s="40"/>
      <c r="C106" s="20" t="s">
        <v>17</v>
      </c>
      <c r="D106" s="25">
        <v>37293</v>
      </c>
      <c r="E106" s="15">
        <v>36349</v>
      </c>
      <c r="F106" s="15">
        <v>0</v>
      </c>
      <c r="G106" s="15">
        <v>944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</row>
    <row r="107" spans="1:17" x14ac:dyDescent="0.25">
      <c r="A107" s="41">
        <v>24</v>
      </c>
      <c r="B107" s="41" t="s">
        <v>41</v>
      </c>
      <c r="C107" s="21" t="s">
        <v>14</v>
      </c>
      <c r="D107" s="22">
        <v>7079160</v>
      </c>
      <c r="E107" s="23">
        <v>110414</v>
      </c>
      <c r="F107" s="23">
        <v>71471</v>
      </c>
      <c r="G107" s="23">
        <v>5580967</v>
      </c>
      <c r="H107" s="23">
        <v>1316308</v>
      </c>
      <c r="I107" s="23">
        <v>0</v>
      </c>
      <c r="J107" s="23">
        <v>0</v>
      </c>
      <c r="K107" s="24">
        <v>4495</v>
      </c>
      <c r="L107" s="23">
        <v>0</v>
      </c>
      <c r="M107" s="23">
        <v>0</v>
      </c>
      <c r="N107" s="23">
        <v>4480</v>
      </c>
      <c r="O107" s="23">
        <v>14.349</v>
      </c>
      <c r="P107" s="23">
        <v>0</v>
      </c>
      <c r="Q107" s="23">
        <v>0</v>
      </c>
    </row>
    <row r="108" spans="1:17" x14ac:dyDescent="0.25">
      <c r="A108" s="41"/>
      <c r="B108" s="41"/>
      <c r="C108" s="20" t="s">
        <v>15</v>
      </c>
      <c r="D108" s="25">
        <v>5550504</v>
      </c>
      <c r="E108" s="15">
        <v>0</v>
      </c>
      <c r="F108" s="15">
        <v>0</v>
      </c>
      <c r="G108" s="15">
        <v>5282604</v>
      </c>
      <c r="H108" s="15">
        <v>267900</v>
      </c>
      <c r="I108" s="15">
        <v>0</v>
      </c>
      <c r="J108" s="15">
        <v>0</v>
      </c>
      <c r="K108" s="26">
        <v>4495</v>
      </c>
      <c r="L108" s="15">
        <v>0</v>
      </c>
      <c r="M108" s="15">
        <v>0</v>
      </c>
      <c r="N108" s="15">
        <v>4480</v>
      </c>
      <c r="O108" s="15">
        <v>14.349</v>
      </c>
      <c r="P108" s="27"/>
      <c r="Q108" s="27"/>
    </row>
    <row r="109" spans="1:17" x14ac:dyDescent="0.25">
      <c r="A109" s="41"/>
      <c r="B109" s="41"/>
      <c r="C109" s="20" t="s">
        <v>16</v>
      </c>
      <c r="D109" s="25">
        <v>1160782</v>
      </c>
      <c r="E109" s="15">
        <v>0</v>
      </c>
      <c r="F109" s="15">
        <v>0</v>
      </c>
      <c r="G109" s="15">
        <v>114381</v>
      </c>
      <c r="H109" s="15">
        <v>1046401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17" x14ac:dyDescent="0.25">
      <c r="A110" s="41"/>
      <c r="B110" s="41"/>
      <c r="C110" s="20" t="s">
        <v>17</v>
      </c>
      <c r="D110" s="25">
        <v>367874</v>
      </c>
      <c r="E110" s="15">
        <v>110414</v>
      </c>
      <c r="F110" s="15">
        <v>71471</v>
      </c>
      <c r="G110" s="15">
        <v>183982</v>
      </c>
      <c r="H110" s="15">
        <v>2007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</row>
    <row r="111" spans="1:17" x14ac:dyDescent="0.25">
      <c r="A111" s="41">
        <f>A107+1</f>
        <v>25</v>
      </c>
      <c r="B111" s="41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17" x14ac:dyDescent="0.25">
      <c r="A112" s="41"/>
      <c r="B112" s="41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</row>
    <row r="113" spans="1:17" ht="14.65" customHeight="1" x14ac:dyDescent="0.25">
      <c r="A113" s="41"/>
      <c r="B113" s="41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17" x14ac:dyDescent="0.25">
      <c r="A114" s="41"/>
      <c r="B114" s="41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</row>
    <row r="115" spans="1:17" ht="15" customHeight="1" x14ac:dyDescent="0.25">
      <c r="A115" s="41">
        <f>A111+1</f>
        <v>26</v>
      </c>
      <c r="B115" s="41" t="s">
        <v>46</v>
      </c>
      <c r="C115" s="21" t="s">
        <v>14</v>
      </c>
      <c r="D115" s="22">
        <v>173585</v>
      </c>
      <c r="E115" s="23">
        <v>0</v>
      </c>
      <c r="F115" s="23">
        <v>0</v>
      </c>
      <c r="G115" s="23">
        <v>173585</v>
      </c>
      <c r="H115" s="23">
        <v>0</v>
      </c>
      <c r="I115" s="23">
        <v>0</v>
      </c>
      <c r="J115" s="23">
        <v>0</v>
      </c>
      <c r="K115" s="24">
        <v>93</v>
      </c>
      <c r="L115" s="23">
        <v>0</v>
      </c>
      <c r="M115" s="23">
        <v>0</v>
      </c>
      <c r="N115" s="23">
        <v>93</v>
      </c>
      <c r="O115" s="23">
        <v>0</v>
      </c>
      <c r="P115" s="23">
        <v>0</v>
      </c>
      <c r="Q115" s="23">
        <v>0</v>
      </c>
    </row>
    <row r="116" spans="1:17" ht="15" customHeight="1" x14ac:dyDescent="0.25">
      <c r="A116" s="41"/>
      <c r="B116" s="41"/>
      <c r="C116" s="20" t="s">
        <v>15</v>
      </c>
      <c r="D116" s="25">
        <v>173585</v>
      </c>
      <c r="E116" s="15">
        <v>0</v>
      </c>
      <c r="F116" s="15">
        <v>0</v>
      </c>
      <c r="G116" s="15">
        <v>173585</v>
      </c>
      <c r="H116" s="15">
        <v>0</v>
      </c>
      <c r="I116" s="15">
        <v>0</v>
      </c>
      <c r="J116" s="15">
        <v>0</v>
      </c>
      <c r="K116" s="26">
        <v>93</v>
      </c>
      <c r="L116" s="15">
        <v>0</v>
      </c>
      <c r="M116" s="15">
        <v>0</v>
      </c>
      <c r="N116" s="15">
        <v>93</v>
      </c>
      <c r="O116" s="15">
        <v>0</v>
      </c>
      <c r="P116" s="27"/>
      <c r="Q116" s="27"/>
    </row>
    <row r="117" spans="1:17" ht="15" customHeight="1" x14ac:dyDescent="0.25">
      <c r="A117" s="41"/>
      <c r="B117" s="41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17" x14ac:dyDescent="0.25">
      <c r="A118" s="41"/>
      <c r="B118" s="41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</row>
    <row r="119" spans="1:17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17" x14ac:dyDescent="0.25">
      <c r="A120" s="30" t="s">
        <v>42</v>
      </c>
    </row>
    <row r="121" spans="1:17" x14ac:dyDescent="0.25">
      <c r="A121" s="42" t="s">
        <v>43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1:17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1:17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17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1:17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</sheetData>
  <autoFilter ref="A10:R110" xr:uid="{015A6AFF-97B3-4497-84A6-AFF06703F5B6}"/>
  <mergeCells count="66"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  <mergeCell ref="A95:A98"/>
    <mergeCell ref="B95:B98"/>
    <mergeCell ref="A99:A102"/>
    <mergeCell ref="B99:B102"/>
    <mergeCell ref="A103:A106"/>
    <mergeCell ref="B103:B106"/>
    <mergeCell ref="A83:A86"/>
    <mergeCell ref="B83:B86"/>
    <mergeCell ref="A87:A90"/>
    <mergeCell ref="B87:B90"/>
    <mergeCell ref="A91:A94"/>
    <mergeCell ref="B91:B94"/>
    <mergeCell ref="A71:A74"/>
    <mergeCell ref="B71:B74"/>
    <mergeCell ref="A75:A78"/>
    <mergeCell ref="B75:B78"/>
    <mergeCell ref="A79:A82"/>
    <mergeCell ref="B79:B82"/>
    <mergeCell ref="A59:A62"/>
    <mergeCell ref="B59:B62"/>
    <mergeCell ref="A63:A66"/>
    <mergeCell ref="B63:B66"/>
    <mergeCell ref="A67:A70"/>
    <mergeCell ref="B67:B70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A2:Q3"/>
    <mergeCell ref="A5:C5"/>
    <mergeCell ref="A6:C6"/>
    <mergeCell ref="A8:A9"/>
    <mergeCell ref="B8:B9"/>
    <mergeCell ref="C8:C9"/>
    <mergeCell ref="D8:J8"/>
    <mergeCell ref="K8:Q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398F-B289-4916-B6E2-952702C1ADD0}">
  <sheetPr>
    <pageSetUpPr fitToPage="1"/>
  </sheetPr>
  <dimension ref="A1:X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G17" sqref="G17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7" width="9.140625" style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4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S3" s="1" t="s">
        <v>47</v>
      </c>
    </row>
    <row r="5" spans="1:24" x14ac:dyDescent="0.25">
      <c r="A5" s="45" t="s">
        <v>44</v>
      </c>
      <c r="B5" s="45"/>
      <c r="C5" s="45"/>
      <c r="D5" s="3"/>
      <c r="E5" s="4"/>
      <c r="F5" s="4"/>
      <c r="G5" s="4"/>
      <c r="H5" s="4"/>
      <c r="I5" s="4"/>
      <c r="J5" s="4"/>
      <c r="K5" s="4"/>
    </row>
    <row r="6" spans="1:24" x14ac:dyDescent="0.25">
      <c r="A6" s="46">
        <v>45536</v>
      </c>
      <c r="B6" s="46"/>
      <c r="C6" s="46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47" t="s">
        <v>1</v>
      </c>
      <c r="B8" s="49" t="s">
        <v>2</v>
      </c>
      <c r="C8" s="49" t="s">
        <v>3</v>
      </c>
      <c r="D8" s="51" t="s">
        <v>4</v>
      </c>
      <c r="E8" s="51"/>
      <c r="F8" s="51"/>
      <c r="G8" s="51"/>
      <c r="H8" s="51"/>
      <c r="I8" s="51"/>
      <c r="J8" s="51"/>
      <c r="K8" s="51" t="s">
        <v>5</v>
      </c>
      <c r="L8" s="51"/>
      <c r="M8" s="51"/>
      <c r="N8" s="51"/>
      <c r="O8" s="51"/>
      <c r="P8" s="51"/>
      <c r="Q8" s="51"/>
    </row>
    <row r="9" spans="1:24" x14ac:dyDescent="0.25">
      <c r="A9" s="48"/>
      <c r="B9" s="50"/>
      <c r="C9" s="48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47"/>
      <c r="B11" s="53" t="s">
        <v>13</v>
      </c>
      <c r="C11" s="9" t="s">
        <v>14</v>
      </c>
      <c r="D11" s="10">
        <v>880154905</v>
      </c>
      <c r="E11" s="11">
        <v>126034167</v>
      </c>
      <c r="F11" s="11">
        <v>23640986</v>
      </c>
      <c r="G11" s="11">
        <v>260706620</v>
      </c>
      <c r="H11" s="11">
        <v>469389539</v>
      </c>
      <c r="I11" s="11">
        <v>383593</v>
      </c>
      <c r="J11" s="11">
        <v>0</v>
      </c>
      <c r="K11" s="12">
        <v>217766</v>
      </c>
      <c r="L11" s="11">
        <v>80990</v>
      </c>
      <c r="M11" s="11">
        <v>23990</v>
      </c>
      <c r="N11" s="11">
        <v>106444</v>
      </c>
      <c r="O11" s="11">
        <v>6343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1.100003719329834E-2</v>
      </c>
    </row>
    <row r="12" spans="1:24" x14ac:dyDescent="0.25">
      <c r="A12" s="52"/>
      <c r="B12" s="54"/>
      <c r="C12" s="13" t="s">
        <v>15</v>
      </c>
      <c r="D12" s="14">
        <v>417252092</v>
      </c>
      <c r="E12" s="15">
        <v>76140935</v>
      </c>
      <c r="F12" s="15">
        <v>22908144</v>
      </c>
      <c r="G12" s="15">
        <v>221934406</v>
      </c>
      <c r="H12" s="15">
        <v>96268607</v>
      </c>
      <c r="I12" s="15">
        <v>0</v>
      </c>
      <c r="J12" s="15">
        <v>0</v>
      </c>
      <c r="K12" s="16">
        <v>217685</v>
      </c>
      <c r="L12" s="15">
        <v>80990</v>
      </c>
      <c r="M12" s="15">
        <v>23990</v>
      </c>
      <c r="N12" s="15">
        <v>106363</v>
      </c>
      <c r="O12" s="15">
        <v>6343</v>
      </c>
      <c r="P12" s="33"/>
      <c r="Q12" s="33"/>
      <c r="U12" s="31">
        <f>U11-U14-U13</f>
        <v>417252091.72999996</v>
      </c>
      <c r="V12" s="32">
        <f>D12-U12</f>
        <v>0.27000004053115845</v>
      </c>
    </row>
    <row r="13" spans="1:24" x14ac:dyDescent="0.25">
      <c r="A13" s="52"/>
      <c r="B13" s="54"/>
      <c r="C13" s="17" t="s">
        <v>16</v>
      </c>
      <c r="D13" s="14">
        <v>381322741</v>
      </c>
      <c r="E13" s="15">
        <v>3751253</v>
      </c>
      <c r="F13" s="15">
        <v>646215</v>
      </c>
      <c r="G13" s="15">
        <v>35184148</v>
      </c>
      <c r="H13" s="15">
        <v>341741126</v>
      </c>
      <c r="I13" s="15">
        <v>0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[3]СВОД!$C$1336</f>
        <v>381322741.259</v>
      </c>
      <c r="V13" s="32">
        <f t="shared" ref="V13:V14" si="0">D13-U13</f>
        <v>-0.25900000333786011</v>
      </c>
      <c r="W13" s="1">
        <v>0</v>
      </c>
    </row>
    <row r="14" spans="1:24" x14ac:dyDescent="0.25">
      <c r="A14" s="48"/>
      <c r="B14" s="55"/>
      <c r="C14" s="20" t="s">
        <v>17</v>
      </c>
      <c r="D14" s="14">
        <v>81580072</v>
      </c>
      <c r="E14" s="15">
        <v>46141979</v>
      </c>
      <c r="F14" s="15">
        <v>86627</v>
      </c>
      <c r="G14" s="15">
        <v>3588066</v>
      </c>
      <c r="H14" s="15">
        <v>31379807</v>
      </c>
      <c r="I14" s="15">
        <v>383593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[3]СВОД!$C$1255</f>
        <v>81580072</v>
      </c>
      <c r="V14" s="32">
        <f t="shared" si="0"/>
        <v>0</v>
      </c>
    </row>
    <row r="15" spans="1:24" x14ac:dyDescent="0.25">
      <c r="A15" s="41">
        <v>1</v>
      </c>
      <c r="B15" s="41" t="s">
        <v>18</v>
      </c>
      <c r="C15" s="21" t="s">
        <v>14</v>
      </c>
      <c r="D15" s="22">
        <v>327995418</v>
      </c>
      <c r="E15" s="23">
        <v>104609388</v>
      </c>
      <c r="F15" s="23">
        <v>22378456</v>
      </c>
      <c r="G15" s="23">
        <v>67966422</v>
      </c>
      <c r="H15" s="23">
        <v>133041153</v>
      </c>
      <c r="I15" s="23">
        <v>0</v>
      </c>
      <c r="J15" s="23">
        <v>0</v>
      </c>
      <c r="K15" s="24">
        <v>120900</v>
      </c>
      <c r="L15" s="23">
        <v>62700</v>
      </c>
      <c r="M15" s="23">
        <v>22875</v>
      </c>
      <c r="N15" s="23">
        <v>33801</v>
      </c>
      <c r="O15" s="23">
        <v>1524</v>
      </c>
      <c r="P15" s="23">
        <v>0</v>
      </c>
      <c r="Q15" s="23">
        <v>0</v>
      </c>
    </row>
    <row r="16" spans="1:24" x14ac:dyDescent="0.25">
      <c r="A16" s="41"/>
      <c r="B16" s="41"/>
      <c r="C16" s="20" t="s">
        <v>15</v>
      </c>
      <c r="D16" s="25">
        <v>173249142</v>
      </c>
      <c r="E16" s="15">
        <v>58004734</v>
      </c>
      <c r="F16" s="15">
        <v>21855369</v>
      </c>
      <c r="G16" s="15">
        <v>64688910</v>
      </c>
      <c r="H16" s="15">
        <v>28700130</v>
      </c>
      <c r="I16" s="15">
        <v>0</v>
      </c>
      <c r="J16" s="15">
        <v>0</v>
      </c>
      <c r="K16" s="26">
        <v>120900</v>
      </c>
      <c r="L16" s="15">
        <v>62700</v>
      </c>
      <c r="M16" s="15">
        <v>22875</v>
      </c>
      <c r="N16" s="15">
        <v>33801</v>
      </c>
      <c r="O16" s="15">
        <v>1524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41"/>
      <c r="B17" s="41"/>
      <c r="C17" s="20" t="s">
        <v>16</v>
      </c>
      <c r="D17" s="25">
        <v>110620412</v>
      </c>
      <c r="E17" s="15">
        <v>2478790</v>
      </c>
      <c r="F17" s="15">
        <v>523087</v>
      </c>
      <c r="G17" s="15">
        <v>3277512</v>
      </c>
      <c r="H17" s="15">
        <v>104341023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20" x14ac:dyDescent="0.25">
      <c r="A18" s="41"/>
      <c r="B18" s="41"/>
      <c r="C18" s="20" t="s">
        <v>17</v>
      </c>
      <c r="D18" s="25">
        <v>44125864</v>
      </c>
      <c r="E18" s="15">
        <v>44125864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  <c r="S18" s="36">
        <f>VLOOKUP(D18,'[3]справочно СВОД'!$C$8505:$C$8800,1,0)</f>
        <v>44125864</v>
      </c>
      <c r="T18" s="37">
        <f>D18-S18</f>
        <v>0</v>
      </c>
    </row>
    <row r="19" spans="1:20" x14ac:dyDescent="0.25">
      <c r="A19" s="41">
        <v>2</v>
      </c>
      <c r="B19" s="41" t="s">
        <v>19</v>
      </c>
      <c r="C19" s="21" t="s">
        <v>14</v>
      </c>
      <c r="D19" s="22">
        <v>410651414</v>
      </c>
      <c r="E19" s="23">
        <v>3152309</v>
      </c>
      <c r="F19" s="23">
        <v>413571</v>
      </c>
      <c r="G19" s="23">
        <v>129264503</v>
      </c>
      <c r="H19" s="23">
        <v>277821031</v>
      </c>
      <c r="I19" s="23">
        <v>0</v>
      </c>
      <c r="J19" s="23">
        <v>0</v>
      </c>
      <c r="K19" s="24">
        <v>51184</v>
      </c>
      <c r="L19" s="23">
        <v>4669</v>
      </c>
      <c r="M19" s="23">
        <v>788</v>
      </c>
      <c r="N19" s="23">
        <v>43029</v>
      </c>
      <c r="O19" s="23">
        <v>2698</v>
      </c>
      <c r="P19" s="23">
        <v>0</v>
      </c>
      <c r="Q19" s="23">
        <v>0</v>
      </c>
    </row>
    <row r="20" spans="1:20" x14ac:dyDescent="0.25">
      <c r="A20" s="41"/>
      <c r="B20" s="41"/>
      <c r="C20" s="20" t="s">
        <v>15</v>
      </c>
      <c r="D20" s="25">
        <v>167241726</v>
      </c>
      <c r="E20" s="15">
        <v>3073909</v>
      </c>
      <c r="F20" s="15">
        <v>413571</v>
      </c>
      <c r="G20" s="15">
        <v>107163275</v>
      </c>
      <c r="H20" s="15">
        <v>56590971</v>
      </c>
      <c r="I20" s="15">
        <v>0</v>
      </c>
      <c r="J20" s="15">
        <v>0</v>
      </c>
      <c r="K20" s="26">
        <v>51184</v>
      </c>
      <c r="L20" s="15">
        <v>4669</v>
      </c>
      <c r="M20" s="15">
        <v>788</v>
      </c>
      <c r="N20" s="15">
        <v>43029</v>
      </c>
      <c r="O20" s="15">
        <v>2698</v>
      </c>
      <c r="P20" s="27"/>
      <c r="Q20" s="27"/>
      <c r="R20" s="1" t="str">
        <f t="shared" si="1"/>
        <v>Донэнерго</v>
      </c>
    </row>
    <row r="21" spans="1:20" x14ac:dyDescent="0.25">
      <c r="A21" s="41"/>
      <c r="B21" s="41"/>
      <c r="C21" s="20" t="s">
        <v>16</v>
      </c>
      <c r="D21" s="25">
        <v>214610464</v>
      </c>
      <c r="E21" s="15">
        <v>78400</v>
      </c>
      <c r="F21" s="15">
        <v>0</v>
      </c>
      <c r="G21" s="15">
        <v>22101227</v>
      </c>
      <c r="H21" s="15">
        <v>192430837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20" x14ac:dyDescent="0.25">
      <c r="A22" s="41"/>
      <c r="B22" s="41"/>
      <c r="C22" s="20" t="s">
        <v>17</v>
      </c>
      <c r="D22" s="25">
        <v>28799224</v>
      </c>
      <c r="E22" s="15">
        <v>0</v>
      </c>
      <c r="F22" s="15">
        <v>0</v>
      </c>
      <c r="G22" s="15">
        <v>0</v>
      </c>
      <c r="H22" s="15">
        <v>28799224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  <c r="S22" s="36">
        <f>VLOOKUP(D22,'[3]справочно СВОД'!$C$8505:$C$8800,1,0)</f>
        <v>28799224</v>
      </c>
      <c r="T22" s="1">
        <f>D22-S22</f>
        <v>0</v>
      </c>
    </row>
    <row r="23" spans="1:20" x14ac:dyDescent="0.25">
      <c r="A23" s="41">
        <v>3</v>
      </c>
      <c r="B23" s="41" t="s">
        <v>20</v>
      </c>
      <c r="C23" s="21" t="s">
        <v>14</v>
      </c>
      <c r="D23" s="22">
        <v>6091554</v>
      </c>
      <c r="E23" s="23">
        <v>5668711</v>
      </c>
      <c r="F23" s="23">
        <v>157</v>
      </c>
      <c r="G23" s="23">
        <v>0</v>
      </c>
      <c r="H23" s="23">
        <v>39093</v>
      </c>
      <c r="I23" s="23">
        <v>383593</v>
      </c>
      <c r="J23" s="23">
        <v>0</v>
      </c>
      <c r="K23" s="24">
        <v>5975</v>
      </c>
      <c r="L23" s="23">
        <v>5975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41"/>
      <c r="B24" s="41"/>
      <c r="C24" s="20" t="s">
        <v>15</v>
      </c>
      <c r="D24" s="25">
        <v>4758736</v>
      </c>
      <c r="E24" s="15">
        <v>4758579</v>
      </c>
      <c r="F24" s="15">
        <v>157</v>
      </c>
      <c r="G24" s="15">
        <v>0</v>
      </c>
      <c r="H24" s="15">
        <v>0</v>
      </c>
      <c r="I24" s="15">
        <v>0</v>
      </c>
      <c r="J24" s="15">
        <v>0</v>
      </c>
      <c r="K24" s="26">
        <v>5975</v>
      </c>
      <c r="L24" s="15">
        <v>5975</v>
      </c>
      <c r="M24" s="15">
        <v>0</v>
      </c>
      <c r="N24" s="15">
        <v>0</v>
      </c>
      <c r="O24" s="15">
        <v>0</v>
      </c>
      <c r="P24" s="27"/>
      <c r="Q24" s="27"/>
      <c r="R24" s="1" t="str">
        <f t="shared" si="1"/>
        <v>ФСК ЕЭС</v>
      </c>
    </row>
    <row r="25" spans="1:20" x14ac:dyDescent="0.25">
      <c r="A25" s="41"/>
      <c r="B25" s="41"/>
      <c r="C25" s="20" t="s">
        <v>16</v>
      </c>
      <c r="D25" s="25">
        <v>949225</v>
      </c>
      <c r="E25" s="15">
        <v>910132</v>
      </c>
      <c r="F25" s="15">
        <v>0</v>
      </c>
      <c r="G25" s="15">
        <v>0</v>
      </c>
      <c r="H25" s="15">
        <v>39093</v>
      </c>
      <c r="I25" s="15">
        <v>0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20" x14ac:dyDescent="0.25">
      <c r="A26" s="41"/>
      <c r="B26" s="41"/>
      <c r="C26" s="20" t="s">
        <v>17</v>
      </c>
      <c r="D26" s="25">
        <v>383593</v>
      </c>
      <c r="E26" s="15">
        <v>0</v>
      </c>
      <c r="F26" s="15">
        <v>0</v>
      </c>
      <c r="G26" s="15">
        <v>0</v>
      </c>
      <c r="H26" s="15">
        <v>0</v>
      </c>
      <c r="I26" s="15">
        <v>383593</v>
      </c>
      <c r="J26" s="15">
        <v>0</v>
      </c>
      <c r="K26" s="18"/>
      <c r="L26" s="15"/>
      <c r="M26" s="15"/>
      <c r="N26" s="15"/>
      <c r="O26" s="15"/>
      <c r="P26" s="19"/>
      <c r="Q26" s="19"/>
      <c r="S26" s="36">
        <f>VLOOKUP(D26,'[3]справочно СВОД'!$C$8505:$C$8800,1,0)</f>
        <v>383593</v>
      </c>
      <c r="T26" s="37">
        <f>D26-S26</f>
        <v>0</v>
      </c>
    </row>
    <row r="27" spans="1:20" x14ac:dyDescent="0.25">
      <c r="A27" s="41">
        <v>4</v>
      </c>
      <c r="B27" s="41" t="s">
        <v>21</v>
      </c>
      <c r="C27" s="21" t="s">
        <v>14</v>
      </c>
      <c r="D27" s="22">
        <v>3669744</v>
      </c>
      <c r="E27" s="23">
        <v>11208</v>
      </c>
      <c r="F27" s="23">
        <v>0</v>
      </c>
      <c r="G27" s="23">
        <v>2353958</v>
      </c>
      <c r="H27" s="23">
        <v>1304578</v>
      </c>
      <c r="I27" s="23">
        <v>0</v>
      </c>
      <c r="J27" s="23">
        <v>0</v>
      </c>
      <c r="K27" s="24">
        <v>527</v>
      </c>
      <c r="L27" s="23">
        <v>27</v>
      </c>
      <c r="M27" s="23">
        <v>0</v>
      </c>
      <c r="N27" s="23">
        <v>495</v>
      </c>
      <c r="O27" s="23">
        <v>4</v>
      </c>
      <c r="P27" s="23">
        <v>0</v>
      </c>
      <c r="Q27" s="23">
        <v>0</v>
      </c>
    </row>
    <row r="28" spans="1:20" x14ac:dyDescent="0.25">
      <c r="A28" s="41"/>
      <c r="B28" s="41"/>
      <c r="C28" s="20" t="s">
        <v>15</v>
      </c>
      <c r="D28" s="25">
        <v>743239</v>
      </c>
      <c r="E28" s="15">
        <v>11208</v>
      </c>
      <c r="F28" s="15">
        <v>0</v>
      </c>
      <c r="G28" s="15">
        <v>660387</v>
      </c>
      <c r="H28" s="15">
        <v>71644</v>
      </c>
      <c r="I28" s="15">
        <v>0</v>
      </c>
      <c r="J28" s="15">
        <v>0</v>
      </c>
      <c r="K28" s="26">
        <v>527</v>
      </c>
      <c r="L28" s="15">
        <v>27</v>
      </c>
      <c r="M28" s="15">
        <v>0</v>
      </c>
      <c r="N28" s="15">
        <v>495</v>
      </c>
      <c r="O28" s="15">
        <v>4</v>
      </c>
      <c r="P28" s="27"/>
      <c r="Q28" s="27"/>
      <c r="R28" s="1" t="str">
        <f t="shared" si="1"/>
        <v>ОЭК</v>
      </c>
    </row>
    <row r="29" spans="1:20" x14ac:dyDescent="0.25">
      <c r="A29" s="41"/>
      <c r="B29" s="41"/>
      <c r="C29" s="20" t="s">
        <v>16</v>
      </c>
      <c r="D29" s="25">
        <v>2016182</v>
      </c>
      <c r="E29" s="15">
        <v>0</v>
      </c>
      <c r="F29" s="15">
        <v>0</v>
      </c>
      <c r="G29" s="15">
        <v>783248</v>
      </c>
      <c r="H29" s="15">
        <v>1232934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20" x14ac:dyDescent="0.25">
      <c r="A30" s="41"/>
      <c r="B30" s="41"/>
      <c r="C30" s="20" t="s">
        <v>17</v>
      </c>
      <c r="D30" s="25">
        <v>910323</v>
      </c>
      <c r="E30" s="15">
        <v>0</v>
      </c>
      <c r="F30" s="15">
        <v>0</v>
      </c>
      <c r="G30" s="15">
        <v>910323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  <c r="S30" s="36">
        <f>VLOOKUP(D30,'[3]справочно СВОД'!$C$8505:$C$8800,1,0)</f>
        <v>910323</v>
      </c>
      <c r="T30" s="1">
        <f>D30-S30</f>
        <v>0</v>
      </c>
    </row>
    <row r="31" spans="1:20" x14ac:dyDescent="0.25">
      <c r="A31" s="41">
        <v>5</v>
      </c>
      <c r="B31" s="41" t="s">
        <v>22</v>
      </c>
      <c r="C31" s="21" t="s">
        <v>14</v>
      </c>
      <c r="D31" s="22">
        <v>8010190</v>
      </c>
      <c r="E31" s="23">
        <v>680962</v>
      </c>
      <c r="F31" s="23">
        <v>7030</v>
      </c>
      <c r="G31" s="23">
        <v>4421932</v>
      </c>
      <c r="H31" s="23">
        <v>2900266</v>
      </c>
      <c r="I31" s="23">
        <v>0</v>
      </c>
      <c r="J31" s="23">
        <v>0</v>
      </c>
      <c r="K31" s="24">
        <v>2643</v>
      </c>
      <c r="L31" s="23">
        <v>81</v>
      </c>
      <c r="M31" s="23">
        <v>0</v>
      </c>
      <c r="N31" s="23">
        <v>2503</v>
      </c>
      <c r="O31" s="23">
        <v>59</v>
      </c>
      <c r="P31" s="23">
        <v>0</v>
      </c>
      <c r="Q31" s="23">
        <v>0</v>
      </c>
    </row>
    <row r="32" spans="1:20" x14ac:dyDescent="0.25">
      <c r="A32" s="41"/>
      <c r="B32" s="41"/>
      <c r="C32" s="20" t="s">
        <v>15</v>
      </c>
      <c r="D32" s="25">
        <v>5141324</v>
      </c>
      <c r="E32" s="15">
        <v>671236</v>
      </c>
      <c r="F32" s="15">
        <v>1234</v>
      </c>
      <c r="G32" s="15">
        <v>4144656</v>
      </c>
      <c r="H32" s="15">
        <v>324198</v>
      </c>
      <c r="I32" s="15">
        <v>0</v>
      </c>
      <c r="J32" s="15">
        <v>0</v>
      </c>
      <c r="K32" s="26">
        <v>2643</v>
      </c>
      <c r="L32" s="15">
        <v>81</v>
      </c>
      <c r="M32" s="15">
        <v>0</v>
      </c>
      <c r="N32" s="15">
        <v>2503</v>
      </c>
      <c r="O32" s="15">
        <v>59</v>
      </c>
      <c r="P32" s="27"/>
      <c r="Q32" s="27"/>
      <c r="R32" s="1" t="str">
        <f>$B31</f>
        <v>Энерготранс</v>
      </c>
    </row>
    <row r="33" spans="1:20" x14ac:dyDescent="0.25">
      <c r="A33" s="41"/>
      <c r="B33" s="41"/>
      <c r="C33" s="20" t="s">
        <v>16</v>
      </c>
      <c r="D33" s="25">
        <v>1368652</v>
      </c>
      <c r="E33" s="15">
        <v>0</v>
      </c>
      <c r="F33" s="15">
        <v>0</v>
      </c>
      <c r="G33" s="15">
        <v>170656</v>
      </c>
      <c r="H33" s="15">
        <v>1197996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20" x14ac:dyDescent="0.25">
      <c r="A34" s="41"/>
      <c r="B34" s="41"/>
      <c r="C34" s="20" t="s">
        <v>17</v>
      </c>
      <c r="D34" s="25">
        <v>1500214</v>
      </c>
      <c r="E34" s="15">
        <v>9726</v>
      </c>
      <c r="F34" s="15">
        <v>5796</v>
      </c>
      <c r="G34" s="15">
        <v>106620</v>
      </c>
      <c r="H34" s="15">
        <v>1378072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  <c r="S34" s="36">
        <f>VLOOKUP(D34,'[3]справочно СВОД'!$C$8505:$C$8800,1,0)</f>
        <v>1500214</v>
      </c>
      <c r="T34" s="1">
        <f>D34-S34</f>
        <v>0</v>
      </c>
    </row>
    <row r="35" spans="1:20" x14ac:dyDescent="0.25">
      <c r="A35" s="38">
        <v>6</v>
      </c>
      <c r="B35" s="38" t="s">
        <v>23</v>
      </c>
      <c r="C35" s="21" t="s">
        <v>14</v>
      </c>
      <c r="D35" s="22">
        <v>6377461</v>
      </c>
      <c r="E35" s="23">
        <v>698226</v>
      </c>
      <c r="F35" s="23">
        <v>727539</v>
      </c>
      <c r="G35" s="23">
        <v>2848242</v>
      </c>
      <c r="H35" s="23">
        <v>2103454</v>
      </c>
      <c r="I35" s="23">
        <v>0</v>
      </c>
      <c r="J35" s="23">
        <v>0</v>
      </c>
      <c r="K35" s="24">
        <v>1848</v>
      </c>
      <c r="L35" s="23">
        <v>983</v>
      </c>
      <c r="M35" s="23">
        <v>313</v>
      </c>
      <c r="N35" s="23">
        <v>534</v>
      </c>
      <c r="O35" s="23">
        <v>18</v>
      </c>
      <c r="P35" s="23">
        <v>0</v>
      </c>
      <c r="Q35" s="23">
        <v>0</v>
      </c>
    </row>
    <row r="36" spans="1:20" x14ac:dyDescent="0.25">
      <c r="A36" s="39"/>
      <c r="B36" s="39"/>
      <c r="C36" s="20" t="s">
        <v>15</v>
      </c>
      <c r="D36" s="25">
        <v>4072480</v>
      </c>
      <c r="E36" s="15">
        <v>698226</v>
      </c>
      <c r="F36" s="15">
        <v>604411</v>
      </c>
      <c r="G36" s="15">
        <v>2144542</v>
      </c>
      <c r="H36" s="15">
        <v>625301</v>
      </c>
      <c r="I36" s="15">
        <v>0</v>
      </c>
      <c r="J36" s="15">
        <v>0</v>
      </c>
      <c r="K36" s="26">
        <v>1848</v>
      </c>
      <c r="L36" s="15">
        <v>983</v>
      </c>
      <c r="M36" s="15">
        <v>313</v>
      </c>
      <c r="N36" s="15">
        <v>534</v>
      </c>
      <c r="O36" s="15">
        <v>18</v>
      </c>
      <c r="P36" s="27"/>
      <c r="Q36" s="27"/>
      <c r="R36" s="1" t="str">
        <f t="shared" ref="R36:R96" si="2">$B35</f>
        <v>РЖД</v>
      </c>
    </row>
    <row r="37" spans="1:20" x14ac:dyDescent="0.25">
      <c r="A37" s="39"/>
      <c r="B37" s="39"/>
      <c r="C37" s="20" t="s">
        <v>16</v>
      </c>
      <c r="D37" s="25">
        <v>1894110</v>
      </c>
      <c r="E37" s="15">
        <v>0</v>
      </c>
      <c r="F37" s="15">
        <v>123128</v>
      </c>
      <c r="G37" s="15">
        <v>319706</v>
      </c>
      <c r="H37" s="15">
        <v>1451276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20" x14ac:dyDescent="0.25">
      <c r="A38" s="40"/>
      <c r="B38" s="40"/>
      <c r="C38" s="20" t="s">
        <v>17</v>
      </c>
      <c r="D38" s="25">
        <v>410871</v>
      </c>
      <c r="E38" s="15">
        <v>0</v>
      </c>
      <c r="F38" s="15">
        <v>0</v>
      </c>
      <c r="G38" s="15">
        <v>383994</v>
      </c>
      <c r="H38" s="15">
        <v>26877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  <c r="S38" s="36">
        <f>VLOOKUP(D38,'[3]справочно СВОД'!$C$8505:$C$8800,1,0)</f>
        <v>410871</v>
      </c>
      <c r="T38" s="1">
        <f>D38-S38</f>
        <v>0</v>
      </c>
    </row>
    <row r="39" spans="1:20" x14ac:dyDescent="0.25">
      <c r="A39" s="38">
        <v>7</v>
      </c>
      <c r="B39" s="38" t="s">
        <v>24</v>
      </c>
      <c r="C39" s="21" t="s">
        <v>14</v>
      </c>
      <c r="D39" s="22">
        <v>3491024</v>
      </c>
      <c r="E39" s="23">
        <v>146808</v>
      </c>
      <c r="F39" s="23">
        <v>24792</v>
      </c>
      <c r="G39" s="23">
        <v>2889447</v>
      </c>
      <c r="H39" s="23">
        <v>429977</v>
      </c>
      <c r="I39" s="23">
        <v>0</v>
      </c>
      <c r="J39" s="23">
        <v>0</v>
      </c>
      <c r="K39" s="24">
        <v>1067</v>
      </c>
      <c r="L39" s="23">
        <v>0</v>
      </c>
      <c r="M39" s="23">
        <v>0</v>
      </c>
      <c r="N39" s="23">
        <v>1065</v>
      </c>
      <c r="O39" s="23">
        <v>2</v>
      </c>
      <c r="P39" s="23">
        <v>0</v>
      </c>
      <c r="Q39" s="23">
        <v>0</v>
      </c>
    </row>
    <row r="40" spans="1:20" x14ac:dyDescent="0.25">
      <c r="A40" s="39"/>
      <c r="B40" s="39"/>
      <c r="C40" s="20" t="s">
        <v>15</v>
      </c>
      <c r="D40" s="25">
        <v>1719074</v>
      </c>
      <c r="E40" s="15">
        <v>0</v>
      </c>
      <c r="F40" s="15">
        <v>0</v>
      </c>
      <c r="G40" s="15">
        <v>1592437</v>
      </c>
      <c r="H40" s="15">
        <v>126637</v>
      </c>
      <c r="I40" s="15">
        <v>0</v>
      </c>
      <c r="J40" s="15">
        <v>0</v>
      </c>
      <c r="K40" s="26">
        <v>1067</v>
      </c>
      <c r="L40" s="15">
        <v>0</v>
      </c>
      <c r="M40" s="15">
        <v>0</v>
      </c>
      <c r="N40" s="15">
        <v>1065</v>
      </c>
      <c r="O40" s="15">
        <v>2</v>
      </c>
      <c r="P40" s="27"/>
      <c r="Q40" s="27"/>
      <c r="R40" s="1" t="str">
        <f t="shared" si="2"/>
        <v>РЭТ</v>
      </c>
    </row>
    <row r="41" spans="1:20" x14ac:dyDescent="0.25">
      <c r="A41" s="39"/>
      <c r="B41" s="39"/>
      <c r="C41" s="20" t="s">
        <v>16</v>
      </c>
      <c r="D41" s="25">
        <v>1203589</v>
      </c>
      <c r="E41" s="15">
        <v>0</v>
      </c>
      <c r="F41" s="15">
        <v>0</v>
      </c>
      <c r="G41" s="15">
        <v>900249</v>
      </c>
      <c r="H41" s="15">
        <v>303340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20" x14ac:dyDescent="0.25">
      <c r="A42" s="40"/>
      <c r="B42" s="40"/>
      <c r="C42" s="20" t="s">
        <v>17</v>
      </c>
      <c r="D42" s="25">
        <v>568361</v>
      </c>
      <c r="E42" s="15">
        <v>146808</v>
      </c>
      <c r="F42" s="15">
        <v>24792</v>
      </c>
      <c r="G42" s="15">
        <v>396761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  <c r="S42" s="36">
        <f>VLOOKUP(D42,'[3]справочно СВОД'!$C$8505:$C$8800,1,0)</f>
        <v>568361</v>
      </c>
      <c r="T42" s="1">
        <f>D42-S42</f>
        <v>0</v>
      </c>
    </row>
    <row r="43" spans="1:20" x14ac:dyDescent="0.25">
      <c r="A43" s="41">
        <v>8</v>
      </c>
      <c r="B43" s="41" t="s">
        <v>25</v>
      </c>
      <c r="C43" s="21" t="s">
        <v>14</v>
      </c>
      <c r="D43" s="22">
        <v>1936940</v>
      </c>
      <c r="E43" s="23">
        <v>247649</v>
      </c>
      <c r="F43" s="23">
        <v>21912</v>
      </c>
      <c r="G43" s="23">
        <v>1190754</v>
      </c>
      <c r="H43" s="23">
        <v>476625</v>
      </c>
      <c r="I43" s="23">
        <v>0</v>
      </c>
      <c r="J43" s="23">
        <v>0</v>
      </c>
      <c r="K43" s="24">
        <v>1047</v>
      </c>
      <c r="L43" s="23">
        <v>0</v>
      </c>
      <c r="M43" s="23">
        <v>14</v>
      </c>
      <c r="N43" s="23">
        <v>743</v>
      </c>
      <c r="O43" s="23">
        <v>290</v>
      </c>
      <c r="P43" s="23">
        <v>0</v>
      </c>
      <c r="Q43" s="23">
        <v>0</v>
      </c>
    </row>
    <row r="44" spans="1:20" x14ac:dyDescent="0.25">
      <c r="A44" s="41"/>
      <c r="B44" s="41"/>
      <c r="C44" s="20" t="s">
        <v>15</v>
      </c>
      <c r="D44" s="25">
        <v>1450361</v>
      </c>
      <c r="E44" s="15">
        <v>0</v>
      </c>
      <c r="F44" s="15">
        <v>21912</v>
      </c>
      <c r="G44" s="15">
        <v>1153299</v>
      </c>
      <c r="H44" s="15">
        <v>275150</v>
      </c>
      <c r="I44" s="15">
        <v>0</v>
      </c>
      <c r="J44" s="15">
        <v>0</v>
      </c>
      <c r="K44" s="26">
        <v>1047</v>
      </c>
      <c r="L44" s="15">
        <v>0</v>
      </c>
      <c r="M44" s="15">
        <v>14</v>
      </c>
      <c r="N44" s="15">
        <v>743</v>
      </c>
      <c r="O44" s="15">
        <v>290</v>
      </c>
      <c r="P44" s="27"/>
      <c r="Q44" s="27"/>
      <c r="R44" s="1" t="str">
        <f t="shared" si="2"/>
        <v>ДСК</v>
      </c>
    </row>
    <row r="45" spans="1:20" x14ac:dyDescent="0.25">
      <c r="A45" s="41"/>
      <c r="B45" s="41"/>
      <c r="C45" s="20" t="s">
        <v>16</v>
      </c>
      <c r="D45" s="25">
        <v>238930</v>
      </c>
      <c r="E45" s="15">
        <v>0</v>
      </c>
      <c r="F45" s="15">
        <v>0</v>
      </c>
      <c r="G45" s="15">
        <v>37455</v>
      </c>
      <c r="H45" s="15">
        <v>201475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20" x14ac:dyDescent="0.25">
      <c r="A46" s="41"/>
      <c r="B46" s="41"/>
      <c r="C46" s="20" t="s">
        <v>17</v>
      </c>
      <c r="D46" s="25">
        <v>247649</v>
      </c>
      <c r="E46" s="15">
        <v>247649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  <c r="S46" s="36">
        <f>VLOOKUP(D46,'[3]справочно СВОД'!$C$8505:$C$8800,1,0)</f>
        <v>247649</v>
      </c>
      <c r="T46" s="1">
        <f>D46-S46</f>
        <v>0</v>
      </c>
    </row>
    <row r="47" spans="1:20" x14ac:dyDescent="0.25">
      <c r="A47" s="41">
        <v>9</v>
      </c>
      <c r="B47" s="41" t="s">
        <v>26</v>
      </c>
      <c r="C47" s="21" t="s">
        <v>14</v>
      </c>
      <c r="D47" s="22">
        <v>5963508</v>
      </c>
      <c r="E47" s="23">
        <v>1824759</v>
      </c>
      <c r="F47" s="23">
        <v>25693</v>
      </c>
      <c r="G47" s="23">
        <v>2689942</v>
      </c>
      <c r="H47" s="23">
        <v>1423114</v>
      </c>
      <c r="I47" s="23">
        <v>0</v>
      </c>
      <c r="J47" s="23">
        <v>0</v>
      </c>
      <c r="K47" s="24">
        <v>3209</v>
      </c>
      <c r="L47" s="23">
        <v>2238</v>
      </c>
      <c r="M47" s="23">
        <v>0</v>
      </c>
      <c r="N47" s="23">
        <v>937</v>
      </c>
      <c r="O47" s="23">
        <v>34</v>
      </c>
      <c r="P47" s="23">
        <v>0</v>
      </c>
      <c r="Q47" s="23">
        <v>0</v>
      </c>
    </row>
    <row r="48" spans="1:20" x14ac:dyDescent="0.25">
      <c r="A48" s="41"/>
      <c r="B48" s="41"/>
      <c r="C48" s="20" t="s">
        <v>15</v>
      </c>
      <c r="D48" s="25">
        <v>4320104</v>
      </c>
      <c r="E48" s="15">
        <v>1745997</v>
      </c>
      <c r="F48" s="15">
        <v>0</v>
      </c>
      <c r="G48" s="15">
        <v>2403905</v>
      </c>
      <c r="H48" s="15">
        <v>170202</v>
      </c>
      <c r="I48" s="15">
        <v>0</v>
      </c>
      <c r="J48" s="15">
        <v>0</v>
      </c>
      <c r="K48" s="26">
        <v>3209</v>
      </c>
      <c r="L48" s="15">
        <v>2238</v>
      </c>
      <c r="M48" s="15">
        <v>0</v>
      </c>
      <c r="N48" s="15">
        <v>937</v>
      </c>
      <c r="O48" s="15">
        <v>34</v>
      </c>
      <c r="P48" s="27"/>
      <c r="Q48" s="27"/>
      <c r="R48" s="1" t="str">
        <f t="shared" si="2"/>
        <v>ЮСК</v>
      </c>
    </row>
    <row r="49" spans="1:20" x14ac:dyDescent="0.25">
      <c r="A49" s="41"/>
      <c r="B49" s="41"/>
      <c r="C49" s="20" t="s">
        <v>16</v>
      </c>
      <c r="D49" s="25">
        <v>1161238</v>
      </c>
      <c r="E49" s="15">
        <v>0</v>
      </c>
      <c r="F49" s="15">
        <v>0</v>
      </c>
      <c r="G49" s="15">
        <v>40685</v>
      </c>
      <c r="H49" s="15">
        <v>1120553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20" x14ac:dyDescent="0.25">
      <c r="A50" s="41"/>
      <c r="B50" s="41"/>
      <c r="C50" s="20" t="s">
        <v>17</v>
      </c>
      <c r="D50" s="25">
        <v>482166</v>
      </c>
      <c r="E50" s="15">
        <v>78762</v>
      </c>
      <c r="F50" s="15">
        <v>25693</v>
      </c>
      <c r="G50" s="15">
        <v>245352</v>
      </c>
      <c r="H50" s="15">
        <v>132359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  <c r="S50" s="36">
        <f>VLOOKUP(D50,'[3]справочно СВОД'!$C$8505:$C$8800,1,0)</f>
        <v>482166</v>
      </c>
      <c r="T50" s="1">
        <f>D50-S50</f>
        <v>0</v>
      </c>
    </row>
    <row r="51" spans="1:20" x14ac:dyDescent="0.25">
      <c r="A51" s="41">
        <v>10</v>
      </c>
      <c r="B51" s="41" t="s">
        <v>27</v>
      </c>
      <c r="C51" s="21" t="s">
        <v>14</v>
      </c>
      <c r="D51" s="22">
        <v>963560</v>
      </c>
      <c r="E51" s="23">
        <v>19765</v>
      </c>
      <c r="F51" s="23">
        <v>0</v>
      </c>
      <c r="G51" s="23">
        <v>493058</v>
      </c>
      <c r="H51" s="23">
        <v>450737</v>
      </c>
      <c r="I51" s="23">
        <v>0</v>
      </c>
      <c r="J51" s="23">
        <v>0</v>
      </c>
      <c r="K51" s="24">
        <v>390</v>
      </c>
      <c r="L51" s="23">
        <v>0</v>
      </c>
      <c r="M51" s="23">
        <v>0</v>
      </c>
      <c r="N51" s="23">
        <v>390</v>
      </c>
      <c r="O51" s="23">
        <v>0</v>
      </c>
      <c r="P51" s="23">
        <v>0</v>
      </c>
      <c r="Q51" s="23">
        <v>0</v>
      </c>
    </row>
    <row r="52" spans="1:20" x14ac:dyDescent="0.25">
      <c r="A52" s="41"/>
      <c r="B52" s="41"/>
      <c r="C52" s="20" t="s">
        <v>15</v>
      </c>
      <c r="D52" s="25">
        <v>547051</v>
      </c>
      <c r="E52" s="15">
        <v>0</v>
      </c>
      <c r="F52" s="15">
        <v>0</v>
      </c>
      <c r="G52" s="15">
        <v>467196</v>
      </c>
      <c r="H52" s="15">
        <v>79855</v>
      </c>
      <c r="I52" s="15">
        <v>0</v>
      </c>
      <c r="J52" s="15">
        <v>0</v>
      </c>
      <c r="K52" s="26">
        <v>390</v>
      </c>
      <c r="L52" s="15">
        <v>0</v>
      </c>
      <c r="M52" s="15">
        <v>0</v>
      </c>
      <c r="N52" s="15">
        <v>390</v>
      </c>
      <c r="O52" s="15">
        <v>0</v>
      </c>
      <c r="P52" s="27"/>
      <c r="Q52" s="27"/>
      <c r="R52" s="1" t="str">
        <f t="shared" si="2"/>
        <v>Агро-Маркет</v>
      </c>
    </row>
    <row r="53" spans="1:20" x14ac:dyDescent="0.25">
      <c r="A53" s="41"/>
      <c r="B53" s="41"/>
      <c r="C53" s="20" t="s">
        <v>16</v>
      </c>
      <c r="D53" s="25">
        <v>257945</v>
      </c>
      <c r="E53" s="15">
        <v>0</v>
      </c>
      <c r="F53" s="15">
        <v>0</v>
      </c>
      <c r="G53" s="15">
        <v>15508</v>
      </c>
      <c r="H53" s="15">
        <v>242437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20" x14ac:dyDescent="0.25">
      <c r="A54" s="41"/>
      <c r="B54" s="41"/>
      <c r="C54" s="20" t="s">
        <v>17</v>
      </c>
      <c r="D54" s="25">
        <v>158564</v>
      </c>
      <c r="E54" s="15">
        <v>19765</v>
      </c>
      <c r="F54" s="15">
        <v>0</v>
      </c>
      <c r="G54" s="15">
        <v>10354</v>
      </c>
      <c r="H54" s="15">
        <v>128445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41">
        <v>11</v>
      </c>
      <c r="B55" s="41" t="s">
        <v>28</v>
      </c>
      <c r="C55" s="21" t="s">
        <v>14</v>
      </c>
      <c r="D55" s="22">
        <v>9787702</v>
      </c>
      <c r="E55" s="23">
        <v>0</v>
      </c>
      <c r="F55" s="23">
        <v>11490</v>
      </c>
      <c r="G55" s="23">
        <v>3296359</v>
      </c>
      <c r="H55" s="23">
        <v>6479854</v>
      </c>
      <c r="I55" s="23">
        <v>0</v>
      </c>
      <c r="J55" s="23">
        <v>0</v>
      </c>
      <c r="K55" s="24">
        <v>1823</v>
      </c>
      <c r="L55" s="23">
        <v>0</v>
      </c>
      <c r="M55" s="23">
        <v>0</v>
      </c>
      <c r="N55" s="23">
        <v>1071</v>
      </c>
      <c r="O55" s="23">
        <v>752</v>
      </c>
      <c r="P55" s="23">
        <v>0</v>
      </c>
      <c r="Q55" s="23">
        <v>0</v>
      </c>
    </row>
    <row r="56" spans="1:20" x14ac:dyDescent="0.25">
      <c r="A56" s="41"/>
      <c r="B56" s="41"/>
      <c r="C56" s="20" t="s">
        <v>15</v>
      </c>
      <c r="D56" s="25">
        <v>5854729</v>
      </c>
      <c r="E56" s="15">
        <v>0</v>
      </c>
      <c r="F56" s="15">
        <v>11490</v>
      </c>
      <c r="G56" s="15">
        <v>2384829</v>
      </c>
      <c r="H56" s="15">
        <v>3458410</v>
      </c>
      <c r="I56" s="15">
        <v>0</v>
      </c>
      <c r="J56" s="15">
        <v>0</v>
      </c>
      <c r="K56" s="26">
        <v>1823</v>
      </c>
      <c r="L56" s="15">
        <v>0</v>
      </c>
      <c r="M56" s="15">
        <v>0</v>
      </c>
      <c r="N56" s="15">
        <v>1071</v>
      </c>
      <c r="O56" s="15">
        <v>752</v>
      </c>
      <c r="P56" s="27"/>
      <c r="Q56" s="27"/>
      <c r="R56" s="1" t="str">
        <f t="shared" si="2"/>
        <v>Оборонэнерго</v>
      </c>
    </row>
    <row r="57" spans="1:20" x14ac:dyDescent="0.25">
      <c r="A57" s="41"/>
      <c r="B57" s="41"/>
      <c r="C57" s="20" t="s">
        <v>16</v>
      </c>
      <c r="D57" s="25">
        <v>3462126</v>
      </c>
      <c r="E57" s="15">
        <v>0</v>
      </c>
      <c r="F57" s="15">
        <v>0</v>
      </c>
      <c r="G57" s="15">
        <v>911530</v>
      </c>
      <c r="H57" s="15">
        <v>2550597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20" x14ac:dyDescent="0.25">
      <c r="A58" s="41"/>
      <c r="B58" s="41"/>
      <c r="C58" s="20" t="s">
        <v>17</v>
      </c>
      <c r="D58" s="25">
        <v>470847</v>
      </c>
      <c r="E58" s="15">
        <v>0</v>
      </c>
      <c r="F58" s="15">
        <v>0</v>
      </c>
      <c r="G58" s="15">
        <v>0</v>
      </c>
      <c r="H58" s="15">
        <v>470847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  <c r="S58" s="36">
        <f>VLOOKUP(D58,'[3]справочно СВОД'!$C$8505:$C$8800,1,0)</f>
        <v>470847</v>
      </c>
      <c r="T58" s="1">
        <f>D58-S58</f>
        <v>0</v>
      </c>
    </row>
    <row r="59" spans="1:20" x14ac:dyDescent="0.25">
      <c r="A59" s="41">
        <v>12</v>
      </c>
      <c r="B59" s="41" t="s">
        <v>29</v>
      </c>
      <c r="C59" s="21" t="s">
        <v>14</v>
      </c>
      <c r="D59" s="22">
        <v>12333357</v>
      </c>
      <c r="E59" s="23">
        <v>1489917</v>
      </c>
      <c r="F59" s="23">
        <v>0</v>
      </c>
      <c r="G59" s="23">
        <v>2470404</v>
      </c>
      <c r="H59" s="23">
        <v>8373036</v>
      </c>
      <c r="I59" s="23">
        <v>0</v>
      </c>
      <c r="J59" s="23">
        <v>0</v>
      </c>
      <c r="K59" s="24">
        <v>1709</v>
      </c>
      <c r="L59" s="23">
        <v>1533</v>
      </c>
      <c r="M59" s="23">
        <v>0</v>
      </c>
      <c r="N59" s="23">
        <v>114</v>
      </c>
      <c r="O59" s="23">
        <v>62</v>
      </c>
      <c r="P59" s="23">
        <v>0</v>
      </c>
      <c r="Q59" s="23">
        <v>0</v>
      </c>
    </row>
    <row r="60" spans="1:20" x14ac:dyDescent="0.25">
      <c r="A60" s="41"/>
      <c r="B60" s="41"/>
      <c r="C60" s="20" t="s">
        <v>15</v>
      </c>
      <c r="D60" s="25">
        <v>4830465</v>
      </c>
      <c r="E60" s="15">
        <v>1489917</v>
      </c>
      <c r="F60" s="15">
        <v>0</v>
      </c>
      <c r="G60" s="15">
        <v>1798209</v>
      </c>
      <c r="H60" s="15">
        <v>1542339</v>
      </c>
      <c r="I60" s="15">
        <v>0</v>
      </c>
      <c r="J60" s="15">
        <v>0</v>
      </c>
      <c r="K60" s="26">
        <v>1709</v>
      </c>
      <c r="L60" s="15">
        <v>1533</v>
      </c>
      <c r="M60" s="15">
        <v>0</v>
      </c>
      <c r="N60" s="15">
        <v>114</v>
      </c>
      <c r="O60" s="15">
        <v>62</v>
      </c>
      <c r="P60" s="27"/>
      <c r="Q60" s="27"/>
      <c r="R60" s="1" t="str">
        <f t="shared" si="2"/>
        <v>ВГЭС</v>
      </c>
    </row>
    <row r="61" spans="1:20" x14ac:dyDescent="0.25">
      <c r="A61" s="41"/>
      <c r="B61" s="41"/>
      <c r="C61" s="20" t="s">
        <v>16</v>
      </c>
      <c r="D61" s="25">
        <v>7397205</v>
      </c>
      <c r="E61" s="15">
        <v>0</v>
      </c>
      <c r="F61" s="15">
        <v>0</v>
      </c>
      <c r="G61" s="15">
        <v>672195</v>
      </c>
      <c r="H61" s="15">
        <v>6725010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20" x14ac:dyDescent="0.25">
      <c r="A62" s="41"/>
      <c r="B62" s="41"/>
      <c r="C62" s="20" t="s">
        <v>17</v>
      </c>
      <c r="D62" s="25">
        <v>105687</v>
      </c>
      <c r="E62" s="15">
        <v>0</v>
      </c>
      <c r="F62" s="15">
        <v>0</v>
      </c>
      <c r="G62" s="15">
        <v>0</v>
      </c>
      <c r="H62" s="15">
        <v>105687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  <c r="S62" s="36">
        <f>VLOOKUP(D62,'[3]справочно СВОД'!$C$8505:$C$8800,1,0)</f>
        <v>105687</v>
      </c>
      <c r="T62" s="1">
        <f>D62-S62</f>
        <v>0</v>
      </c>
    </row>
    <row r="63" spans="1:20" x14ac:dyDescent="0.25">
      <c r="A63" s="41">
        <v>13</v>
      </c>
      <c r="B63" s="41" t="s">
        <v>30</v>
      </c>
      <c r="C63" s="21" t="s">
        <v>14</v>
      </c>
      <c r="D63" s="22">
        <v>3377649</v>
      </c>
      <c r="E63" s="23">
        <v>185191</v>
      </c>
      <c r="F63" s="23">
        <v>0</v>
      </c>
      <c r="G63" s="23">
        <v>2726651</v>
      </c>
      <c r="H63" s="23">
        <v>465807</v>
      </c>
      <c r="I63" s="23">
        <v>0</v>
      </c>
      <c r="J63" s="23">
        <v>0</v>
      </c>
      <c r="K63" s="24">
        <v>817</v>
      </c>
      <c r="L63" s="23">
        <v>0</v>
      </c>
      <c r="M63" s="23">
        <v>0</v>
      </c>
      <c r="N63" s="23">
        <v>816</v>
      </c>
      <c r="O63" s="23">
        <v>1</v>
      </c>
      <c r="P63" s="23">
        <v>0</v>
      </c>
      <c r="Q63" s="23">
        <v>0</v>
      </c>
    </row>
    <row r="64" spans="1:20" x14ac:dyDescent="0.25">
      <c r="A64" s="41"/>
      <c r="B64" s="41"/>
      <c r="C64" s="20" t="s">
        <v>15</v>
      </c>
      <c r="D64" s="25">
        <v>2579316</v>
      </c>
      <c r="E64" s="15">
        <v>1</v>
      </c>
      <c r="F64" s="15">
        <v>0</v>
      </c>
      <c r="G64" s="15">
        <v>2563474</v>
      </c>
      <c r="H64" s="15">
        <v>15841</v>
      </c>
      <c r="I64" s="15">
        <v>0</v>
      </c>
      <c r="J64" s="15">
        <v>0</v>
      </c>
      <c r="K64" s="26">
        <v>817</v>
      </c>
      <c r="L64" s="15">
        <v>0</v>
      </c>
      <c r="M64" s="15">
        <v>0</v>
      </c>
      <c r="N64" s="15">
        <v>816</v>
      </c>
      <c r="O64" s="15">
        <v>1</v>
      </c>
      <c r="P64" s="27"/>
      <c r="Q64" s="27"/>
      <c r="R64" s="1" t="str">
        <f t="shared" si="2"/>
        <v>Промэлектросеть</v>
      </c>
    </row>
    <row r="65" spans="1:20" x14ac:dyDescent="0.25">
      <c r="A65" s="41"/>
      <c r="B65" s="41"/>
      <c r="C65" s="20" t="s">
        <v>16</v>
      </c>
      <c r="D65" s="25">
        <v>613143</v>
      </c>
      <c r="E65" s="15">
        <v>0</v>
      </c>
      <c r="F65" s="15">
        <v>0</v>
      </c>
      <c r="G65" s="15">
        <v>163177</v>
      </c>
      <c r="H65" s="15">
        <v>449966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20" x14ac:dyDescent="0.25">
      <c r="A66" s="41"/>
      <c r="B66" s="41"/>
      <c r="C66" s="20" t="s">
        <v>17</v>
      </c>
      <c r="D66" s="25">
        <v>185190</v>
      </c>
      <c r="E66" s="15">
        <v>185190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  <c r="S66" s="36">
        <f>VLOOKUP(D66,'[3]справочно СВОД'!$C$8505:$C$8800,1,0)</f>
        <v>185190</v>
      </c>
      <c r="T66" s="1">
        <f>D66-S66</f>
        <v>0</v>
      </c>
    </row>
    <row r="67" spans="1:20" x14ac:dyDescent="0.25">
      <c r="A67" s="41">
        <v>14</v>
      </c>
      <c r="B67" s="41" t="s">
        <v>31</v>
      </c>
      <c r="C67" s="21" t="s">
        <v>14</v>
      </c>
      <c r="D67" s="22">
        <v>2887474</v>
      </c>
      <c r="E67" s="23">
        <v>55179</v>
      </c>
      <c r="F67" s="23">
        <v>0</v>
      </c>
      <c r="G67" s="23">
        <v>501116</v>
      </c>
      <c r="H67" s="23">
        <v>2331179</v>
      </c>
      <c r="I67" s="23">
        <v>0</v>
      </c>
      <c r="J67" s="23">
        <v>0</v>
      </c>
      <c r="K67" s="24">
        <v>58</v>
      </c>
      <c r="L67" s="23">
        <v>0</v>
      </c>
      <c r="M67" s="23">
        <v>0</v>
      </c>
      <c r="N67" s="23">
        <v>58</v>
      </c>
      <c r="O67" s="23">
        <v>0</v>
      </c>
      <c r="P67" s="23">
        <v>0</v>
      </c>
      <c r="Q67" s="23">
        <v>0</v>
      </c>
    </row>
    <row r="68" spans="1:20" x14ac:dyDescent="0.25">
      <c r="A68" s="41"/>
      <c r="B68" s="41"/>
      <c r="C68" s="20" t="s">
        <v>15</v>
      </c>
      <c r="D68" s="25">
        <v>717278</v>
      </c>
      <c r="E68" s="15">
        <v>0</v>
      </c>
      <c r="F68" s="15">
        <v>0</v>
      </c>
      <c r="G68" s="15">
        <v>268863</v>
      </c>
      <c r="H68" s="15">
        <v>448415</v>
      </c>
      <c r="I68" s="15">
        <v>0</v>
      </c>
      <c r="J68" s="15">
        <v>0</v>
      </c>
      <c r="K68" s="26">
        <v>58</v>
      </c>
      <c r="L68" s="15">
        <v>0</v>
      </c>
      <c r="M68" s="15">
        <v>0</v>
      </c>
      <c r="N68" s="15">
        <v>58</v>
      </c>
      <c r="O68" s="15">
        <v>0</v>
      </c>
      <c r="P68" s="27"/>
      <c r="Q68" s="27"/>
      <c r="R68" s="1" t="str">
        <f t="shared" si="2"/>
        <v>Тесла</v>
      </c>
    </row>
    <row r="69" spans="1:20" x14ac:dyDescent="0.25">
      <c r="A69" s="41"/>
      <c r="B69" s="41"/>
      <c r="C69" s="20" t="s">
        <v>16</v>
      </c>
      <c r="D69" s="25">
        <v>2036002</v>
      </c>
      <c r="E69" s="15">
        <v>0</v>
      </c>
      <c r="F69" s="15">
        <v>0</v>
      </c>
      <c r="G69" s="15">
        <v>153238</v>
      </c>
      <c r="H69" s="15">
        <v>1882764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20" x14ac:dyDescent="0.25">
      <c r="A70" s="41"/>
      <c r="B70" s="41"/>
      <c r="C70" s="20" t="s">
        <v>17</v>
      </c>
      <c r="D70" s="25">
        <v>134194</v>
      </c>
      <c r="E70" s="15">
        <v>55179</v>
      </c>
      <c r="F70" s="15">
        <v>0</v>
      </c>
      <c r="G70" s="15">
        <v>79015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  <c r="S70" s="36">
        <f>VLOOKUP(D70,'[3]справочно СВОД'!$C$8505:$C$8800,1,0)</f>
        <v>134194</v>
      </c>
      <c r="T70" s="1">
        <f>D70-S70</f>
        <v>0</v>
      </c>
    </row>
    <row r="71" spans="1:20" x14ac:dyDescent="0.25">
      <c r="A71" s="41">
        <v>15</v>
      </c>
      <c r="B71" s="41" t="s">
        <v>32</v>
      </c>
      <c r="C71" s="21" t="s">
        <v>14</v>
      </c>
      <c r="D71" s="22">
        <v>2452819</v>
      </c>
      <c r="E71" s="23">
        <v>6840</v>
      </c>
      <c r="F71" s="23">
        <v>0</v>
      </c>
      <c r="G71" s="23">
        <v>674804</v>
      </c>
      <c r="H71" s="23">
        <v>1771175</v>
      </c>
      <c r="I71" s="23">
        <v>0</v>
      </c>
      <c r="J71" s="23">
        <v>0</v>
      </c>
      <c r="K71" s="24">
        <v>190</v>
      </c>
      <c r="L71" s="23">
        <v>0</v>
      </c>
      <c r="M71" s="23">
        <v>0</v>
      </c>
      <c r="N71" s="23">
        <v>32</v>
      </c>
      <c r="O71" s="23">
        <v>158</v>
      </c>
      <c r="P71" s="23">
        <v>0</v>
      </c>
      <c r="Q71" s="23">
        <v>0</v>
      </c>
    </row>
    <row r="72" spans="1:20" x14ac:dyDescent="0.25">
      <c r="A72" s="41"/>
      <c r="B72" s="41"/>
      <c r="C72" s="20" t="s">
        <v>15</v>
      </c>
      <c r="D72" s="25">
        <v>944433</v>
      </c>
      <c r="E72" s="15">
        <v>6840</v>
      </c>
      <c r="F72" s="15">
        <v>0</v>
      </c>
      <c r="G72" s="15">
        <v>608803</v>
      </c>
      <c r="H72" s="15">
        <v>328790</v>
      </c>
      <c r="I72" s="15">
        <v>0</v>
      </c>
      <c r="J72" s="15">
        <v>0</v>
      </c>
      <c r="K72" s="26">
        <v>190</v>
      </c>
      <c r="L72" s="15">
        <v>0</v>
      </c>
      <c r="M72" s="15">
        <v>0</v>
      </c>
      <c r="N72" s="15">
        <v>32</v>
      </c>
      <c r="O72" s="15">
        <v>158</v>
      </c>
      <c r="P72" s="27"/>
      <c r="Q72" s="27"/>
      <c r="R72" s="1" t="str">
        <f t="shared" si="2"/>
        <v>Энергосеть-Р</v>
      </c>
    </row>
    <row r="73" spans="1:20" x14ac:dyDescent="0.25">
      <c r="A73" s="41"/>
      <c r="B73" s="41"/>
      <c r="C73" s="20" t="s">
        <v>16</v>
      </c>
      <c r="D73" s="25">
        <v>1166620</v>
      </c>
      <c r="E73" s="15">
        <v>0</v>
      </c>
      <c r="F73" s="15">
        <v>0</v>
      </c>
      <c r="G73" s="15">
        <v>61961</v>
      </c>
      <c r="H73" s="15">
        <v>1104659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20" x14ac:dyDescent="0.25">
      <c r="A74" s="41"/>
      <c r="B74" s="41"/>
      <c r="C74" s="20" t="s">
        <v>17</v>
      </c>
      <c r="D74" s="25">
        <v>341766</v>
      </c>
      <c r="E74" s="15">
        <v>0</v>
      </c>
      <c r="F74" s="15">
        <v>0</v>
      </c>
      <c r="G74" s="15">
        <v>4040</v>
      </c>
      <c r="H74" s="15">
        <v>337726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  <c r="S74" s="36">
        <f>VLOOKUP(D74,'[3]справочно СВОД'!$C$8505:$C$8800,1,0)</f>
        <v>341766</v>
      </c>
      <c r="T74" s="1">
        <f>D74-S74</f>
        <v>0</v>
      </c>
    </row>
    <row r="75" spans="1:20" x14ac:dyDescent="0.25">
      <c r="A75" s="41">
        <v>16</v>
      </c>
      <c r="B75" s="41" t="s">
        <v>33</v>
      </c>
      <c r="C75" s="21" t="s">
        <v>14</v>
      </c>
      <c r="D75" s="22">
        <v>12206704</v>
      </c>
      <c r="E75" s="23">
        <v>0</v>
      </c>
      <c r="F75" s="23">
        <v>6840</v>
      </c>
      <c r="G75" s="23">
        <v>5072043</v>
      </c>
      <c r="H75" s="23">
        <v>7127821</v>
      </c>
      <c r="I75" s="23">
        <v>0</v>
      </c>
      <c r="J75" s="23">
        <v>0</v>
      </c>
      <c r="K75" s="24">
        <v>2280</v>
      </c>
      <c r="L75" s="23">
        <v>0</v>
      </c>
      <c r="M75" s="23">
        <v>0</v>
      </c>
      <c r="N75" s="23">
        <v>2266</v>
      </c>
      <c r="O75" s="23">
        <v>13</v>
      </c>
      <c r="P75" s="23">
        <v>0</v>
      </c>
      <c r="Q75" s="23">
        <v>0</v>
      </c>
    </row>
    <row r="76" spans="1:20" x14ac:dyDescent="0.25">
      <c r="A76" s="41"/>
      <c r="B76" s="41"/>
      <c r="C76" s="20" t="s">
        <v>15</v>
      </c>
      <c r="D76" s="25">
        <v>4843010</v>
      </c>
      <c r="E76" s="15">
        <v>0</v>
      </c>
      <c r="F76" s="15">
        <v>0</v>
      </c>
      <c r="G76" s="15">
        <v>4722878</v>
      </c>
      <c r="H76" s="15">
        <v>120132</v>
      </c>
      <c r="I76" s="15">
        <v>0</v>
      </c>
      <c r="J76" s="15">
        <v>0</v>
      </c>
      <c r="K76" s="26">
        <v>2280</v>
      </c>
      <c r="L76" s="15">
        <v>0</v>
      </c>
      <c r="M76" s="15">
        <v>0</v>
      </c>
      <c r="N76" s="15">
        <v>2266</v>
      </c>
      <c r="O76" s="15">
        <v>13</v>
      </c>
      <c r="P76" s="27"/>
      <c r="Q76" s="27"/>
      <c r="R76" s="1" t="str">
        <f t="shared" si="2"/>
        <v>ТЭК</v>
      </c>
    </row>
    <row r="77" spans="1:20" x14ac:dyDescent="0.25">
      <c r="A77" s="41"/>
      <c r="B77" s="41"/>
      <c r="C77" s="20" t="s">
        <v>16</v>
      </c>
      <c r="D77" s="25">
        <v>7349629</v>
      </c>
      <c r="E77" s="15">
        <v>0</v>
      </c>
      <c r="F77" s="15">
        <v>0</v>
      </c>
      <c r="G77" s="15">
        <v>341940</v>
      </c>
      <c r="H77" s="15">
        <v>7007689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20" x14ac:dyDescent="0.25">
      <c r="A78" s="41"/>
      <c r="B78" s="41"/>
      <c r="C78" s="20" t="s">
        <v>17</v>
      </c>
      <c r="D78" s="25">
        <v>14065</v>
      </c>
      <c r="E78" s="15">
        <v>0</v>
      </c>
      <c r="F78" s="15">
        <v>6840</v>
      </c>
      <c r="G78" s="15">
        <v>7225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  <c r="S78" s="36">
        <f>VLOOKUP(D78,'[3]справочно СВОД'!$C$8505:$C$8800,1,0)</f>
        <v>14065</v>
      </c>
      <c r="T78" s="1">
        <f>D78-S78</f>
        <v>0</v>
      </c>
    </row>
    <row r="79" spans="1:20" x14ac:dyDescent="0.25">
      <c r="A79" s="41">
        <v>17</v>
      </c>
      <c r="B79" s="41" t="s">
        <v>34</v>
      </c>
      <c r="C79" s="21" t="s">
        <v>14</v>
      </c>
      <c r="D79" s="22">
        <v>16014116</v>
      </c>
      <c r="E79" s="23">
        <v>392215</v>
      </c>
      <c r="F79" s="23">
        <v>0</v>
      </c>
      <c r="G79" s="23">
        <v>7088419</v>
      </c>
      <c r="H79" s="23">
        <v>8533482</v>
      </c>
      <c r="I79" s="23">
        <v>0</v>
      </c>
      <c r="J79" s="23">
        <v>0</v>
      </c>
      <c r="K79" s="24">
        <v>2539</v>
      </c>
      <c r="L79" s="23">
        <v>82</v>
      </c>
      <c r="M79" s="23">
        <v>0</v>
      </c>
      <c r="N79" s="23">
        <v>2295</v>
      </c>
      <c r="O79" s="23">
        <v>163</v>
      </c>
      <c r="P79" s="23">
        <v>0</v>
      </c>
      <c r="Q79" s="23">
        <v>0</v>
      </c>
    </row>
    <row r="80" spans="1:20" x14ac:dyDescent="0.25">
      <c r="A80" s="41"/>
      <c r="B80" s="41"/>
      <c r="C80" s="20" t="s">
        <v>15</v>
      </c>
      <c r="D80" s="25">
        <v>5846654</v>
      </c>
      <c r="E80" s="15">
        <v>58951</v>
      </c>
      <c r="F80" s="15">
        <v>0</v>
      </c>
      <c r="G80" s="15">
        <v>4512136</v>
      </c>
      <c r="H80" s="15">
        <v>1275568</v>
      </c>
      <c r="I80" s="15">
        <v>0</v>
      </c>
      <c r="J80" s="15">
        <v>0</v>
      </c>
      <c r="K80" s="26">
        <v>2539</v>
      </c>
      <c r="L80" s="15">
        <v>82</v>
      </c>
      <c r="M80" s="15">
        <v>0</v>
      </c>
      <c r="N80" s="15">
        <v>2295</v>
      </c>
      <c r="O80" s="15">
        <v>163</v>
      </c>
      <c r="P80" s="27"/>
      <c r="Q80" s="27"/>
      <c r="R80" s="1" t="str">
        <f t="shared" si="2"/>
        <v>Ростгорсвет</v>
      </c>
    </row>
    <row r="81" spans="1:20" x14ac:dyDescent="0.25">
      <c r="A81" s="41"/>
      <c r="B81" s="41"/>
      <c r="C81" s="20" t="s">
        <v>16</v>
      </c>
      <c r="D81" s="25">
        <v>9773016</v>
      </c>
      <c r="E81" s="15">
        <v>259466</v>
      </c>
      <c r="F81" s="15">
        <v>0</v>
      </c>
      <c r="G81" s="15">
        <v>2255741</v>
      </c>
      <c r="H81" s="15">
        <v>7257809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20" x14ac:dyDescent="0.25">
      <c r="A82" s="41"/>
      <c r="B82" s="41"/>
      <c r="C82" s="20" t="s">
        <v>17</v>
      </c>
      <c r="D82" s="25">
        <v>394446</v>
      </c>
      <c r="E82" s="15">
        <v>73798</v>
      </c>
      <c r="F82" s="15">
        <v>0</v>
      </c>
      <c r="G82" s="15">
        <v>320542</v>
      </c>
      <c r="H82" s="15">
        <v>106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  <c r="S82" s="36">
        <f>VLOOKUP(D82,'[3]справочно СВОД'!$C$8505:$C$8800,1,0)</f>
        <v>394446</v>
      </c>
      <c r="T82" s="1">
        <f>D82-S82</f>
        <v>0</v>
      </c>
    </row>
    <row r="83" spans="1:20" x14ac:dyDescent="0.25">
      <c r="A83" s="41">
        <v>18</v>
      </c>
      <c r="B83" s="41" t="s">
        <v>35</v>
      </c>
      <c r="C83" s="21" t="s">
        <v>14</v>
      </c>
      <c r="D83" s="22">
        <v>11751703</v>
      </c>
      <c r="E83" s="23">
        <v>332533</v>
      </c>
      <c r="F83" s="23">
        <v>0</v>
      </c>
      <c r="G83" s="23">
        <v>6021981</v>
      </c>
      <c r="H83" s="23">
        <v>5397189</v>
      </c>
      <c r="I83" s="23">
        <v>0</v>
      </c>
      <c r="J83" s="23">
        <v>0</v>
      </c>
      <c r="K83" s="24">
        <v>1665</v>
      </c>
      <c r="L83" s="23">
        <v>0</v>
      </c>
      <c r="M83" s="23">
        <v>0</v>
      </c>
      <c r="N83" s="23">
        <v>1520</v>
      </c>
      <c r="O83" s="23">
        <v>145</v>
      </c>
      <c r="P83" s="23">
        <v>0</v>
      </c>
      <c r="Q83" s="23">
        <v>0</v>
      </c>
    </row>
    <row r="84" spans="1:20" x14ac:dyDescent="0.25">
      <c r="A84" s="41"/>
      <c r="B84" s="41"/>
      <c r="C84" s="20" t="s">
        <v>15</v>
      </c>
      <c r="D84" s="25">
        <v>3059289</v>
      </c>
      <c r="E84" s="15">
        <v>0</v>
      </c>
      <c r="F84" s="15">
        <v>0</v>
      </c>
      <c r="G84" s="15">
        <v>2391373</v>
      </c>
      <c r="H84" s="15">
        <v>667916</v>
      </c>
      <c r="I84" s="15">
        <v>0</v>
      </c>
      <c r="J84" s="15">
        <v>0</v>
      </c>
      <c r="K84" s="26">
        <v>1665</v>
      </c>
      <c r="L84" s="15">
        <v>0</v>
      </c>
      <c r="M84" s="15">
        <v>0</v>
      </c>
      <c r="N84" s="15">
        <v>1520</v>
      </c>
      <c r="O84" s="15">
        <v>145</v>
      </c>
      <c r="P84" s="27"/>
      <c r="Q84" s="27"/>
      <c r="R84" s="1" t="str">
        <f t="shared" si="2"/>
        <v>Спец-Энерго</v>
      </c>
    </row>
    <row r="85" spans="1:20" x14ac:dyDescent="0.25">
      <c r="A85" s="41"/>
      <c r="B85" s="41"/>
      <c r="C85" s="20" t="s">
        <v>16</v>
      </c>
      <c r="D85" s="25">
        <v>7517544</v>
      </c>
      <c r="E85" s="15">
        <v>0</v>
      </c>
      <c r="F85" s="15">
        <v>0</v>
      </c>
      <c r="G85" s="15">
        <v>2788499</v>
      </c>
      <c r="H85" s="15">
        <v>4729045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20" x14ac:dyDescent="0.25">
      <c r="A86" s="41"/>
      <c r="B86" s="41"/>
      <c r="C86" s="20" t="s">
        <v>17</v>
      </c>
      <c r="D86" s="25">
        <v>1174870</v>
      </c>
      <c r="E86" s="15">
        <v>332533</v>
      </c>
      <c r="F86" s="15">
        <v>0</v>
      </c>
      <c r="G86" s="15">
        <v>842109</v>
      </c>
      <c r="H86" s="15">
        <v>228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  <c r="S86" s="36">
        <f>VLOOKUP(D86,'[3]справочно СВОД'!$C$8505:$C$8800,1,0)</f>
        <v>1174870</v>
      </c>
      <c r="T86" s="1">
        <f>D86-S86</f>
        <v>0</v>
      </c>
    </row>
    <row r="87" spans="1:20" x14ac:dyDescent="0.25">
      <c r="A87" s="41">
        <v>19</v>
      </c>
      <c r="B87" s="41" t="s">
        <v>36</v>
      </c>
      <c r="C87" s="21" t="s">
        <v>14</v>
      </c>
      <c r="D87" s="22">
        <v>5720317</v>
      </c>
      <c r="E87" s="23">
        <v>0</v>
      </c>
      <c r="F87" s="23">
        <v>0</v>
      </c>
      <c r="G87" s="23">
        <v>4324959</v>
      </c>
      <c r="H87" s="23">
        <v>1395358</v>
      </c>
      <c r="I87" s="23">
        <v>0</v>
      </c>
      <c r="J87" s="23">
        <v>0</v>
      </c>
      <c r="K87" s="24">
        <v>3369</v>
      </c>
      <c r="L87" s="23">
        <v>0</v>
      </c>
      <c r="M87" s="23">
        <v>0</v>
      </c>
      <c r="N87" s="23">
        <v>3203</v>
      </c>
      <c r="O87" s="23">
        <v>165</v>
      </c>
      <c r="P87" s="23">
        <v>0</v>
      </c>
      <c r="Q87" s="23">
        <v>0</v>
      </c>
    </row>
    <row r="88" spans="1:20" x14ac:dyDescent="0.25">
      <c r="A88" s="41"/>
      <c r="B88" s="41"/>
      <c r="C88" s="20" t="s">
        <v>15</v>
      </c>
      <c r="D88" s="25">
        <v>4689369</v>
      </c>
      <c r="E88" s="15">
        <v>0</v>
      </c>
      <c r="F88" s="15">
        <v>0</v>
      </c>
      <c r="G88" s="15">
        <v>4293481</v>
      </c>
      <c r="H88" s="15">
        <v>395888</v>
      </c>
      <c r="I88" s="15">
        <v>0</v>
      </c>
      <c r="J88" s="15">
        <v>0</v>
      </c>
      <c r="K88" s="26">
        <v>3369</v>
      </c>
      <c r="L88" s="15">
        <v>0</v>
      </c>
      <c r="M88" s="15">
        <v>0</v>
      </c>
      <c r="N88" s="15">
        <v>3203</v>
      </c>
      <c r="O88" s="15">
        <v>165</v>
      </c>
      <c r="P88" s="27"/>
      <c r="Q88" s="27"/>
      <c r="R88" s="1" t="str">
        <f t="shared" si="2"/>
        <v>ДЭТ</v>
      </c>
    </row>
    <row r="89" spans="1:20" x14ac:dyDescent="0.25">
      <c r="A89" s="41"/>
      <c r="B89" s="41"/>
      <c r="C89" s="20" t="s">
        <v>16</v>
      </c>
      <c r="D89" s="25">
        <v>1030948</v>
      </c>
      <c r="E89" s="15">
        <v>0</v>
      </c>
      <c r="F89" s="15">
        <v>0</v>
      </c>
      <c r="G89" s="15">
        <v>31478</v>
      </c>
      <c r="H89" s="15">
        <v>999470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20" x14ac:dyDescent="0.25">
      <c r="A90" s="41"/>
      <c r="B90" s="41"/>
      <c r="C90" s="20" t="s">
        <v>17</v>
      </c>
      <c r="D90" s="2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  <c r="S90" s="36">
        <f>VLOOKUP(D90,'[3]справочно СВОД'!$C$8505:$C$8800,1,0)</f>
        <v>0</v>
      </c>
      <c r="T90" s="1">
        <f>D90-S90</f>
        <v>0</v>
      </c>
    </row>
    <row r="91" spans="1:20" x14ac:dyDescent="0.25">
      <c r="A91" s="41">
        <v>20</v>
      </c>
      <c r="B91" s="41" t="s">
        <v>37</v>
      </c>
      <c r="C91" s="21" t="s">
        <v>14</v>
      </c>
      <c r="D91" s="22">
        <v>2630163</v>
      </c>
      <c r="E91" s="23">
        <v>818998</v>
      </c>
      <c r="F91" s="23">
        <v>0</v>
      </c>
      <c r="G91" s="23">
        <v>1316642</v>
      </c>
      <c r="H91" s="23">
        <v>494523</v>
      </c>
      <c r="I91" s="23">
        <v>0</v>
      </c>
      <c r="J91" s="23">
        <v>0</v>
      </c>
      <c r="K91" s="24">
        <v>2765</v>
      </c>
      <c r="L91" s="23">
        <v>842</v>
      </c>
      <c r="M91" s="23">
        <v>0</v>
      </c>
      <c r="N91" s="23">
        <v>1923</v>
      </c>
      <c r="O91" s="23">
        <v>0</v>
      </c>
      <c r="P91" s="23">
        <v>0</v>
      </c>
      <c r="Q91" s="23">
        <v>0</v>
      </c>
    </row>
    <row r="92" spans="1:20" x14ac:dyDescent="0.25">
      <c r="A92" s="41"/>
      <c r="B92" s="41"/>
      <c r="C92" s="20" t="s">
        <v>15</v>
      </c>
      <c r="D92" s="25">
        <v>2091005</v>
      </c>
      <c r="E92" s="15">
        <v>720087</v>
      </c>
      <c r="F92" s="15">
        <v>0</v>
      </c>
      <c r="G92" s="15">
        <v>1315592</v>
      </c>
      <c r="H92" s="15">
        <v>55326</v>
      </c>
      <c r="I92" s="15">
        <v>0</v>
      </c>
      <c r="J92" s="15">
        <v>0</v>
      </c>
      <c r="K92" s="26">
        <v>2765</v>
      </c>
      <c r="L92" s="15">
        <v>842</v>
      </c>
      <c r="M92" s="15">
        <v>0</v>
      </c>
      <c r="N92" s="15">
        <v>1923</v>
      </c>
      <c r="O92" s="15">
        <v>0</v>
      </c>
      <c r="P92" s="27"/>
      <c r="Q92" s="27"/>
      <c r="R92" s="1" t="str">
        <f t="shared" si="2"/>
        <v>ГПЗ-Эстейт</v>
      </c>
    </row>
    <row r="93" spans="1:20" x14ac:dyDescent="0.25">
      <c r="A93" s="41"/>
      <c r="B93" s="41"/>
      <c r="C93" s="20" t="s">
        <v>16</v>
      </c>
      <c r="D93" s="25">
        <v>445080</v>
      </c>
      <c r="E93" s="15">
        <v>4833</v>
      </c>
      <c r="F93" s="15">
        <v>0</v>
      </c>
      <c r="G93" s="15">
        <v>1050</v>
      </c>
      <c r="H93" s="15">
        <v>439197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20" x14ac:dyDescent="0.25">
      <c r="A94" s="41"/>
      <c r="B94" s="41"/>
      <c r="C94" s="20" t="s">
        <v>17</v>
      </c>
      <c r="D94" s="25">
        <v>94078</v>
      </c>
      <c r="E94" s="15">
        <v>94078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  <c r="S94" s="36">
        <f>VLOOKUP(D94,'[3]справочно СВОД'!$C$8505:$C$8800,1,0)</f>
        <v>94078</v>
      </c>
      <c r="T94" s="1">
        <f>D94-S94</f>
        <v>0</v>
      </c>
    </row>
    <row r="95" spans="1:20" x14ac:dyDescent="0.25">
      <c r="A95" s="41">
        <v>21</v>
      </c>
      <c r="B95" s="41" t="s">
        <v>38</v>
      </c>
      <c r="C95" s="21" t="s">
        <v>14</v>
      </c>
      <c r="D95" s="22">
        <v>11926242</v>
      </c>
      <c r="E95" s="23">
        <v>306685</v>
      </c>
      <c r="F95" s="23">
        <v>0</v>
      </c>
      <c r="G95" s="23">
        <v>5619455</v>
      </c>
      <c r="H95" s="23">
        <v>6000102</v>
      </c>
      <c r="I95" s="23">
        <v>0</v>
      </c>
      <c r="J95" s="23">
        <v>0</v>
      </c>
      <c r="K95" s="24">
        <v>2696</v>
      </c>
      <c r="L95" s="23">
        <v>0</v>
      </c>
      <c r="M95" s="23">
        <v>0</v>
      </c>
      <c r="N95" s="23">
        <v>2457</v>
      </c>
      <c r="O95" s="23">
        <v>239</v>
      </c>
      <c r="P95" s="23">
        <v>0</v>
      </c>
      <c r="Q95" s="23">
        <v>0</v>
      </c>
    </row>
    <row r="96" spans="1:20" x14ac:dyDescent="0.25">
      <c r="A96" s="41"/>
      <c r="B96" s="41"/>
      <c r="C96" s="20" t="s">
        <v>15</v>
      </c>
      <c r="D96" s="25">
        <v>6314280</v>
      </c>
      <c r="E96" s="15">
        <v>0</v>
      </c>
      <c r="F96" s="15">
        <v>0</v>
      </c>
      <c r="G96" s="15">
        <v>5536134</v>
      </c>
      <c r="H96" s="15">
        <v>778146</v>
      </c>
      <c r="I96" s="15">
        <v>0</v>
      </c>
      <c r="J96" s="15">
        <v>0</v>
      </c>
      <c r="K96" s="26">
        <v>2696</v>
      </c>
      <c r="L96" s="15">
        <v>0</v>
      </c>
      <c r="M96" s="15">
        <v>0</v>
      </c>
      <c r="N96" s="15">
        <v>2457</v>
      </c>
      <c r="O96" s="15">
        <v>239</v>
      </c>
      <c r="P96" s="27"/>
      <c r="Q96" s="27"/>
      <c r="R96" s="1" t="str">
        <f t="shared" si="2"/>
        <v>Югстрой-Электросеть</v>
      </c>
    </row>
    <row r="97" spans="1:20" x14ac:dyDescent="0.25">
      <c r="A97" s="41"/>
      <c r="B97" s="41"/>
      <c r="C97" s="20" t="s">
        <v>16</v>
      </c>
      <c r="D97" s="25">
        <v>5285954</v>
      </c>
      <c r="E97" s="15">
        <v>3789</v>
      </c>
      <c r="F97" s="15">
        <v>0</v>
      </c>
      <c r="G97" s="15">
        <v>60230</v>
      </c>
      <c r="H97" s="15">
        <v>5221935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20" x14ac:dyDescent="0.25">
      <c r="A98" s="41"/>
      <c r="B98" s="41"/>
      <c r="C98" s="20" t="s">
        <v>17</v>
      </c>
      <c r="D98" s="25">
        <v>326008</v>
      </c>
      <c r="E98" s="15">
        <v>302896</v>
      </c>
      <c r="F98" s="15">
        <v>0</v>
      </c>
      <c r="G98" s="15">
        <v>23091</v>
      </c>
      <c r="H98" s="15">
        <v>21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  <c r="S98" s="36">
        <f>VLOOKUP(D98,'[3]справочно СВОД'!$C$8505:$C$8800,1,0)</f>
        <v>326008</v>
      </c>
      <c r="T98" s="1">
        <f>D98-S98</f>
        <v>0</v>
      </c>
    </row>
    <row r="99" spans="1:20" x14ac:dyDescent="0.25">
      <c r="A99" s="38">
        <v>22</v>
      </c>
      <c r="B99" s="38" t="s">
        <v>39</v>
      </c>
      <c r="C99" s="21" t="s">
        <v>14</v>
      </c>
      <c r="D99" s="22">
        <v>5736333</v>
      </c>
      <c r="E99" s="23">
        <v>4938307</v>
      </c>
      <c r="F99" s="23">
        <v>0</v>
      </c>
      <c r="G99" s="23">
        <v>795361</v>
      </c>
      <c r="H99" s="23">
        <v>2665</v>
      </c>
      <c r="I99" s="23">
        <v>0</v>
      </c>
      <c r="J99" s="23">
        <v>0</v>
      </c>
      <c r="K99" s="24">
        <v>2245</v>
      </c>
      <c r="L99" s="23">
        <v>1859</v>
      </c>
      <c r="M99" s="23">
        <v>0</v>
      </c>
      <c r="N99" s="23">
        <v>382</v>
      </c>
      <c r="O99" s="23">
        <v>4</v>
      </c>
      <c r="P99" s="23">
        <v>0</v>
      </c>
      <c r="Q99" s="23">
        <v>0</v>
      </c>
    </row>
    <row r="100" spans="1:20" x14ac:dyDescent="0.25">
      <c r="A100" s="39"/>
      <c r="B100" s="39"/>
      <c r="C100" s="20" t="s">
        <v>15</v>
      </c>
      <c r="D100" s="25">
        <v>5366703</v>
      </c>
      <c r="E100" s="15">
        <v>4568677</v>
      </c>
      <c r="F100" s="15">
        <v>0</v>
      </c>
      <c r="G100" s="15">
        <v>795361</v>
      </c>
      <c r="H100" s="15">
        <v>2665</v>
      </c>
      <c r="I100" s="15">
        <v>0</v>
      </c>
      <c r="J100" s="15">
        <v>0</v>
      </c>
      <c r="K100" s="26">
        <v>2245</v>
      </c>
      <c r="L100" s="15">
        <v>1859</v>
      </c>
      <c r="M100" s="15">
        <v>0</v>
      </c>
      <c r="N100" s="15">
        <v>382</v>
      </c>
      <c r="O100" s="15">
        <v>4</v>
      </c>
      <c r="P100" s="27"/>
      <c r="Q100" s="27"/>
      <c r="R100" s="1" t="str">
        <f t="shared" ref="R100:R108" si="3">$B99</f>
        <v>РСМЭ</v>
      </c>
    </row>
    <row r="101" spans="1:20" x14ac:dyDescent="0.25">
      <c r="A101" s="39"/>
      <c r="B101" s="39"/>
      <c r="C101" s="20" t="s">
        <v>16</v>
      </c>
      <c r="D101" s="25">
        <v>15843</v>
      </c>
      <c r="E101" s="15">
        <v>15843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20" x14ac:dyDescent="0.25">
      <c r="A102" s="40"/>
      <c r="B102" s="40"/>
      <c r="C102" s="20" t="s">
        <v>17</v>
      </c>
      <c r="D102" s="25">
        <v>353787</v>
      </c>
      <c r="E102" s="15">
        <v>353787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  <c r="S102" s="36">
        <f>VLOOKUP(D102,'[3]справочно СВОД'!$C$8505:$C$8800,1,0)</f>
        <v>353787</v>
      </c>
      <c r="T102" s="1">
        <f>D102-S102</f>
        <v>0</v>
      </c>
    </row>
    <row r="103" spans="1:20" x14ac:dyDescent="0.25">
      <c r="A103" s="38">
        <v>23</v>
      </c>
      <c r="B103" s="38" t="s">
        <v>40</v>
      </c>
      <c r="C103" s="21" t="s">
        <v>14</v>
      </c>
      <c r="D103" s="22">
        <v>374082</v>
      </c>
      <c r="E103" s="23">
        <v>367393</v>
      </c>
      <c r="F103" s="23">
        <v>0</v>
      </c>
      <c r="G103" s="23">
        <v>6689</v>
      </c>
      <c r="H103" s="23">
        <v>0</v>
      </c>
      <c r="I103" s="23">
        <v>0</v>
      </c>
      <c r="J103" s="23">
        <v>0</v>
      </c>
      <c r="K103" s="24">
        <v>2</v>
      </c>
      <c r="L103" s="23">
        <v>2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20" x14ac:dyDescent="0.25">
      <c r="A104" s="39"/>
      <c r="B104" s="39"/>
      <c r="C104" s="20" t="s">
        <v>15</v>
      </c>
      <c r="D104" s="25">
        <v>338400</v>
      </c>
      <c r="E104" s="15">
        <v>332573</v>
      </c>
      <c r="F104" s="15">
        <v>0</v>
      </c>
      <c r="G104" s="15">
        <v>5827</v>
      </c>
      <c r="H104" s="15">
        <v>0</v>
      </c>
      <c r="I104" s="15">
        <v>0</v>
      </c>
      <c r="J104" s="15">
        <v>0</v>
      </c>
      <c r="K104" s="26">
        <v>2</v>
      </c>
      <c r="L104" s="15">
        <v>2</v>
      </c>
      <c r="M104" s="15">
        <v>0</v>
      </c>
      <c r="N104" s="15">
        <v>0</v>
      </c>
      <c r="O104" s="15">
        <v>0</v>
      </c>
      <c r="P104" s="27"/>
      <c r="Q104" s="27"/>
      <c r="R104" s="1" t="str">
        <f t="shared" si="3"/>
        <v>Газпром Энерго</v>
      </c>
    </row>
    <row r="105" spans="1:20" x14ac:dyDescent="0.25">
      <c r="A105" s="39"/>
      <c r="B105" s="39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20" x14ac:dyDescent="0.25">
      <c r="A106" s="40"/>
      <c r="B106" s="40"/>
      <c r="C106" s="20" t="s">
        <v>17</v>
      </c>
      <c r="D106" s="25">
        <v>35682</v>
      </c>
      <c r="E106" s="15">
        <v>34820</v>
      </c>
      <c r="F106" s="15">
        <v>0</v>
      </c>
      <c r="G106" s="15">
        <v>862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  <c r="S106" s="36" t="e">
        <f>VLOOKUP(D106,'[3]справочно СВОД'!$C$8505:$C$8800,1,0)</f>
        <v>#N/A</v>
      </c>
      <c r="T106" s="1" t="e">
        <f>D106-S106</f>
        <v>#N/A</v>
      </c>
    </row>
    <row r="107" spans="1:20" x14ac:dyDescent="0.25">
      <c r="A107" s="41">
        <v>24</v>
      </c>
      <c r="B107" s="41" t="s">
        <v>41</v>
      </c>
      <c r="C107" s="21" t="s">
        <v>14</v>
      </c>
      <c r="D107" s="22">
        <v>7661018</v>
      </c>
      <c r="E107" s="23">
        <v>81124</v>
      </c>
      <c r="F107" s="23">
        <v>23506</v>
      </c>
      <c r="G107" s="23">
        <v>6529069</v>
      </c>
      <c r="H107" s="23">
        <v>1027320</v>
      </c>
      <c r="I107" s="23">
        <v>0</v>
      </c>
      <c r="J107" s="23">
        <v>0</v>
      </c>
      <c r="K107" s="24">
        <v>6739</v>
      </c>
      <c r="L107" s="23">
        <v>0</v>
      </c>
      <c r="M107" s="23">
        <v>0</v>
      </c>
      <c r="N107" s="23">
        <v>6727</v>
      </c>
      <c r="O107" s="23">
        <v>12</v>
      </c>
      <c r="P107" s="23">
        <v>0</v>
      </c>
      <c r="Q107" s="23">
        <v>0</v>
      </c>
    </row>
    <row r="108" spans="1:20" x14ac:dyDescent="0.25">
      <c r="A108" s="41"/>
      <c r="B108" s="41"/>
      <c r="C108" s="20" t="s">
        <v>15</v>
      </c>
      <c r="D108" s="25">
        <v>6389512</v>
      </c>
      <c r="E108" s="15">
        <v>0</v>
      </c>
      <c r="F108" s="15">
        <v>0</v>
      </c>
      <c r="G108" s="15">
        <v>6174429</v>
      </c>
      <c r="H108" s="15">
        <v>215083</v>
      </c>
      <c r="I108" s="15">
        <v>0</v>
      </c>
      <c r="J108" s="15">
        <v>0</v>
      </c>
      <c r="K108" s="26">
        <v>6739</v>
      </c>
      <c r="L108" s="15">
        <v>0</v>
      </c>
      <c r="M108" s="15">
        <v>0</v>
      </c>
      <c r="N108" s="15">
        <v>6727</v>
      </c>
      <c r="O108" s="15">
        <v>12</v>
      </c>
      <c r="P108" s="27"/>
      <c r="Q108" s="27"/>
      <c r="R108" s="1" t="str">
        <f t="shared" si="3"/>
        <v>ПК-Энерго</v>
      </c>
    </row>
    <row r="109" spans="1:20" x14ac:dyDescent="0.25">
      <c r="A109" s="41"/>
      <c r="B109" s="41"/>
      <c r="C109" s="20" t="s">
        <v>16</v>
      </c>
      <c r="D109" s="25">
        <v>908883</v>
      </c>
      <c r="E109" s="15">
        <v>0</v>
      </c>
      <c r="F109" s="15">
        <v>0</v>
      </c>
      <c r="G109" s="15">
        <v>96862</v>
      </c>
      <c r="H109" s="15">
        <v>812022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20" x14ac:dyDescent="0.25">
      <c r="A110" s="41"/>
      <c r="B110" s="41"/>
      <c r="C110" s="20" t="s">
        <v>17</v>
      </c>
      <c r="D110" s="25">
        <v>362623</v>
      </c>
      <c r="E110" s="15">
        <v>81124</v>
      </c>
      <c r="F110" s="15">
        <v>23506</v>
      </c>
      <c r="G110" s="15">
        <v>257778</v>
      </c>
      <c r="H110" s="15">
        <v>215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  <c r="S110" s="36">
        <f>VLOOKUP(D110,'[3]справочно СВОД'!$C$8505:$C$8800,1,0)</f>
        <v>362623</v>
      </c>
      <c r="T110" s="1">
        <f>D110-S110</f>
        <v>0</v>
      </c>
    </row>
    <row r="111" spans="1:20" x14ac:dyDescent="0.25">
      <c r="A111" s="41">
        <f>A107+1</f>
        <v>25</v>
      </c>
      <c r="B111" s="41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20" x14ac:dyDescent="0.25">
      <c r="A112" s="41"/>
      <c r="B112" s="41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  <c r="R112" s="1" t="str">
        <f t="shared" ref="R112" si="4">$B111</f>
        <v>Энерготехинвест</v>
      </c>
    </row>
    <row r="113" spans="1:20" ht="14.65" customHeight="1" x14ac:dyDescent="0.25">
      <c r="A113" s="41"/>
      <c r="B113" s="41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20" x14ac:dyDescent="0.25">
      <c r="A114" s="41"/>
      <c r="B114" s="41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  <c r="S114" s="36">
        <f>VLOOKUP(D114,'[3]справочно СВОД'!$C$8505:$C$8800,1,0)</f>
        <v>0</v>
      </c>
      <c r="T114" s="1">
        <f>D114-S114</f>
        <v>0</v>
      </c>
    </row>
    <row r="115" spans="1:20" ht="15" customHeight="1" x14ac:dyDescent="0.25">
      <c r="A115" s="41">
        <f>A111+1</f>
        <v>26</v>
      </c>
      <c r="B115" s="41" t="s">
        <v>46</v>
      </c>
      <c r="C115" s="21" t="s">
        <v>14</v>
      </c>
      <c r="D115" s="22">
        <v>144411</v>
      </c>
      <c r="E115" s="23">
        <v>0</v>
      </c>
      <c r="F115" s="23">
        <v>0</v>
      </c>
      <c r="G115" s="23">
        <v>144411</v>
      </c>
      <c r="H115" s="23">
        <v>0</v>
      </c>
      <c r="I115" s="23">
        <v>0</v>
      </c>
      <c r="J115" s="23">
        <v>0</v>
      </c>
      <c r="K115" s="24">
        <v>81</v>
      </c>
      <c r="L115" s="23">
        <v>0</v>
      </c>
      <c r="M115" s="23">
        <v>0</v>
      </c>
      <c r="N115" s="23">
        <v>81</v>
      </c>
      <c r="O115" s="23">
        <v>0</v>
      </c>
      <c r="P115" s="23">
        <v>0</v>
      </c>
      <c r="Q115" s="23">
        <v>0</v>
      </c>
    </row>
    <row r="116" spans="1:20" ht="15" customHeight="1" x14ac:dyDescent="0.25">
      <c r="A116" s="41"/>
      <c r="B116" s="41"/>
      <c r="C116" s="20" t="s">
        <v>15</v>
      </c>
      <c r="D116" s="25">
        <v>144411</v>
      </c>
      <c r="E116" s="15">
        <v>0</v>
      </c>
      <c r="F116" s="15">
        <v>0</v>
      </c>
      <c r="G116" s="15">
        <v>144411</v>
      </c>
      <c r="H116" s="15">
        <v>0</v>
      </c>
      <c r="I116" s="15">
        <v>0</v>
      </c>
      <c r="J116" s="15">
        <v>0</v>
      </c>
      <c r="K116" s="26">
        <v>81</v>
      </c>
      <c r="L116" s="15">
        <v>0</v>
      </c>
      <c r="M116" s="15">
        <v>0</v>
      </c>
      <c r="N116" s="15">
        <v>81</v>
      </c>
      <c r="O116" s="15">
        <v>0</v>
      </c>
      <c r="P116" s="27"/>
      <c r="Q116" s="27"/>
      <c r="R116" s="1" t="str">
        <f t="shared" ref="R116" si="5">$B115</f>
        <v>ЮЭК</v>
      </c>
    </row>
    <row r="117" spans="1:20" ht="15" customHeight="1" x14ac:dyDescent="0.25">
      <c r="A117" s="41"/>
      <c r="B117" s="41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20" x14ac:dyDescent="0.25">
      <c r="A118" s="41"/>
      <c r="B118" s="41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  <c r="S118" s="36">
        <f>VLOOKUP(D118,'[3]справочно СВОД'!$C$8505:$C$8800,1,0)</f>
        <v>0</v>
      </c>
      <c r="T118" s="1">
        <f>D118-S118</f>
        <v>0</v>
      </c>
    </row>
    <row r="119" spans="1:20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20" x14ac:dyDescent="0.25">
      <c r="A120" s="30" t="s">
        <v>42</v>
      </c>
      <c r="S120" s="36"/>
    </row>
    <row r="121" spans="1:20" x14ac:dyDescent="0.25">
      <c r="A121" s="42" t="s">
        <v>43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1:20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1:20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20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1:20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</sheetData>
  <autoFilter ref="A10:R110" xr:uid="{015A6AFF-97B3-4497-84A6-AFF06703F5B6}"/>
  <mergeCells count="66"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  <mergeCell ref="A95:A98"/>
    <mergeCell ref="B95:B98"/>
    <mergeCell ref="A99:A102"/>
    <mergeCell ref="B99:B102"/>
    <mergeCell ref="A103:A106"/>
    <mergeCell ref="B103:B106"/>
    <mergeCell ref="A83:A86"/>
    <mergeCell ref="B83:B86"/>
    <mergeCell ref="A87:A90"/>
    <mergeCell ref="B87:B90"/>
    <mergeCell ref="A91:A94"/>
    <mergeCell ref="B91:B94"/>
    <mergeCell ref="A71:A74"/>
    <mergeCell ref="B71:B74"/>
    <mergeCell ref="A75:A78"/>
    <mergeCell ref="B75:B78"/>
    <mergeCell ref="A79:A82"/>
    <mergeCell ref="B79:B82"/>
    <mergeCell ref="A59:A62"/>
    <mergeCell ref="B59:B62"/>
    <mergeCell ref="A63:A66"/>
    <mergeCell ref="B63:B66"/>
    <mergeCell ref="A67:A70"/>
    <mergeCell ref="B67:B70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A2:Q3"/>
    <mergeCell ref="A5:C5"/>
    <mergeCell ref="A6:C6"/>
    <mergeCell ref="A8:A9"/>
    <mergeCell ref="B8:B9"/>
    <mergeCell ref="C8:C9"/>
    <mergeCell ref="D8:J8"/>
    <mergeCell ref="K8:Q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0D6EC-4F6E-43E6-A9E5-28B60A81661E}">
  <sheetPr>
    <pageSetUpPr fitToPage="1"/>
  </sheetPr>
  <dimension ref="A1:X125"/>
  <sheetViews>
    <sheetView showGridLines="0" tabSelected="1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G33" sqref="G33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7" width="9.140625" style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4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S3" s="1" t="s">
        <v>47</v>
      </c>
    </row>
    <row r="5" spans="1:24" x14ac:dyDescent="0.25">
      <c r="A5" s="45" t="s">
        <v>44</v>
      </c>
      <c r="B5" s="45"/>
      <c r="C5" s="45"/>
      <c r="D5" s="3"/>
      <c r="E5" s="4"/>
      <c r="F5" s="4"/>
      <c r="G5" s="4"/>
      <c r="H5" s="4"/>
      <c r="I5" s="4"/>
      <c r="J5" s="4"/>
      <c r="K5" s="4"/>
    </row>
    <row r="6" spans="1:24" x14ac:dyDescent="0.25">
      <c r="A6" s="46">
        <v>45566</v>
      </c>
      <c r="B6" s="46"/>
      <c r="C6" s="46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47" t="s">
        <v>1</v>
      </c>
      <c r="B8" s="49" t="s">
        <v>2</v>
      </c>
      <c r="C8" s="49" t="s">
        <v>3</v>
      </c>
      <c r="D8" s="51" t="s">
        <v>4</v>
      </c>
      <c r="E8" s="51"/>
      <c r="F8" s="51"/>
      <c r="G8" s="51"/>
      <c r="H8" s="51"/>
      <c r="I8" s="51"/>
      <c r="J8" s="51"/>
      <c r="K8" s="51" t="s">
        <v>5</v>
      </c>
      <c r="L8" s="51"/>
      <c r="M8" s="51"/>
      <c r="N8" s="51"/>
      <c r="O8" s="51"/>
      <c r="P8" s="51"/>
      <c r="Q8" s="51"/>
    </row>
    <row r="9" spans="1:24" x14ac:dyDescent="0.25">
      <c r="A9" s="48"/>
      <c r="B9" s="50"/>
      <c r="C9" s="48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47"/>
      <c r="B11" s="53" t="s">
        <v>13</v>
      </c>
      <c r="C11" s="9" t="s">
        <v>14</v>
      </c>
      <c r="D11" s="10">
        <v>1001612773.1290001</v>
      </c>
      <c r="E11" s="11">
        <v>187182367.29899999</v>
      </c>
      <c r="F11" s="11">
        <v>26215876</v>
      </c>
      <c r="G11" s="11">
        <v>277553907.08099997</v>
      </c>
      <c r="H11" s="11">
        <v>504415007.74900007</v>
      </c>
      <c r="I11" s="11">
        <v>6245615</v>
      </c>
      <c r="J11" s="11">
        <v>0</v>
      </c>
      <c r="K11" s="12">
        <v>228446.63399999996</v>
      </c>
      <c r="L11" s="11">
        <v>76449.566999999966</v>
      </c>
      <c r="M11" s="11">
        <v>23246.440999999995</v>
      </c>
      <c r="N11" s="11">
        <v>115314.745</v>
      </c>
      <c r="O11" s="11">
        <v>13435.880999999996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121457868.1400001</v>
      </c>
    </row>
    <row r="12" spans="1:24" x14ac:dyDescent="0.25">
      <c r="A12" s="52"/>
      <c r="B12" s="54"/>
      <c r="C12" s="13" t="s">
        <v>15</v>
      </c>
      <c r="D12" s="14">
        <v>440638349.49900007</v>
      </c>
      <c r="E12" s="15">
        <v>78753972</v>
      </c>
      <c r="F12" s="15">
        <v>25301347</v>
      </c>
      <c r="G12" s="15">
        <v>234981773.39699996</v>
      </c>
      <c r="H12" s="15">
        <v>96467126.102000087</v>
      </c>
      <c r="I12" s="15">
        <v>5134131</v>
      </c>
      <c r="J12" s="15">
        <v>0</v>
      </c>
      <c r="K12" s="16">
        <v>228446.63399999996</v>
      </c>
      <c r="L12" s="15">
        <v>76449.566999999966</v>
      </c>
      <c r="M12" s="15">
        <v>23246.440999999995</v>
      </c>
      <c r="N12" s="15">
        <v>115314.745</v>
      </c>
      <c r="O12" s="15">
        <v>13435.880999999996</v>
      </c>
      <c r="P12" s="33"/>
      <c r="Q12" s="33"/>
      <c r="U12" s="31">
        <f>U11-U14-U13</f>
        <v>417252091.72999996</v>
      </c>
      <c r="V12" s="32">
        <f>D12-U12</f>
        <v>23386257.769000113</v>
      </c>
    </row>
    <row r="13" spans="1:24" x14ac:dyDescent="0.25">
      <c r="A13" s="52"/>
      <c r="B13" s="54"/>
      <c r="C13" s="17" t="s">
        <v>16</v>
      </c>
      <c r="D13" s="14">
        <v>361128232.62999994</v>
      </c>
      <c r="E13" s="15">
        <v>2641920.2989999996</v>
      </c>
      <c r="F13" s="15">
        <v>749119</v>
      </c>
      <c r="G13" s="15">
        <v>38883780.684</v>
      </c>
      <c r="H13" s="15">
        <v>318230117.64699996</v>
      </c>
      <c r="I13" s="15">
        <v>623295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[3]СВОД!$C$1336</f>
        <v>381322741.259</v>
      </c>
      <c r="V13" s="32">
        <f t="shared" ref="V13:V14" si="0">D13-U13</f>
        <v>-20194508.629000068</v>
      </c>
      <c r="W13" s="1">
        <v>0</v>
      </c>
    </row>
    <row r="14" spans="1:24" x14ac:dyDescent="0.25">
      <c r="A14" s="48"/>
      <c r="B14" s="55"/>
      <c r="C14" s="20" t="s">
        <v>17</v>
      </c>
      <c r="D14" s="14">
        <v>199846191</v>
      </c>
      <c r="E14" s="15">
        <v>105786475</v>
      </c>
      <c r="F14" s="15">
        <v>165410</v>
      </c>
      <c r="G14" s="15">
        <v>3688353</v>
      </c>
      <c r="H14" s="15">
        <v>89717764</v>
      </c>
      <c r="I14" s="15">
        <v>488189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[3]СВОД!$C$1255</f>
        <v>81580072</v>
      </c>
      <c r="V14" s="32">
        <f t="shared" si="0"/>
        <v>118266119</v>
      </c>
    </row>
    <row r="15" spans="1:24" x14ac:dyDescent="0.25">
      <c r="A15" s="41">
        <v>1</v>
      </c>
      <c r="B15" s="41" t="s">
        <v>18</v>
      </c>
      <c r="C15" s="21" t="s">
        <v>14</v>
      </c>
      <c r="D15" s="22">
        <v>407558543.61300015</v>
      </c>
      <c r="E15" s="23">
        <v>163483959.29899999</v>
      </c>
      <c r="F15" s="23">
        <v>24622594</v>
      </c>
      <c r="G15" s="23">
        <v>75231709.020999998</v>
      </c>
      <c r="H15" s="23">
        <v>144220281.29300019</v>
      </c>
      <c r="I15" s="23">
        <v>0</v>
      </c>
      <c r="J15" s="23">
        <v>0</v>
      </c>
      <c r="K15" s="24">
        <v>126056.37499999991</v>
      </c>
      <c r="L15" s="23">
        <v>61974.188999999984</v>
      </c>
      <c r="M15" s="23">
        <v>21910.229999999996</v>
      </c>
      <c r="N15" s="23">
        <v>39425.228999999934</v>
      </c>
      <c r="O15" s="23">
        <v>2746.7269999999999</v>
      </c>
      <c r="P15" s="23">
        <v>0</v>
      </c>
      <c r="Q15" s="23">
        <v>0</v>
      </c>
    </row>
    <row r="16" spans="1:24" x14ac:dyDescent="0.25">
      <c r="A16" s="41"/>
      <c r="B16" s="41"/>
      <c r="C16" s="20" t="s">
        <v>15</v>
      </c>
      <c r="D16" s="25">
        <v>182760984.57100001</v>
      </c>
      <c r="E16" s="15">
        <v>59491807</v>
      </c>
      <c r="F16" s="15">
        <v>23981869</v>
      </c>
      <c r="G16" s="15">
        <v>69512360.206</v>
      </c>
      <c r="H16" s="15">
        <v>29774948.365000006</v>
      </c>
      <c r="I16" s="15">
        <v>0</v>
      </c>
      <c r="J16" s="15">
        <v>0</v>
      </c>
      <c r="K16" s="26">
        <v>126056.37499999991</v>
      </c>
      <c r="L16" s="15">
        <v>61974.188999999984</v>
      </c>
      <c r="M16" s="15">
        <v>21910.229999999996</v>
      </c>
      <c r="N16" s="15">
        <v>39425.228999999934</v>
      </c>
      <c r="O16" s="15">
        <v>2746.7269999999999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41"/>
      <c r="B17" s="41"/>
      <c r="C17" s="20" t="s">
        <v>16</v>
      </c>
      <c r="D17" s="25">
        <v>123091749.04200017</v>
      </c>
      <c r="E17" s="15">
        <v>2286342.2989999996</v>
      </c>
      <c r="F17" s="15">
        <v>640725</v>
      </c>
      <c r="G17" s="15">
        <v>5719348.8150000013</v>
      </c>
      <c r="H17" s="15">
        <v>114445332.92800018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20" x14ac:dyDescent="0.25">
      <c r="A18" s="41"/>
      <c r="B18" s="41"/>
      <c r="C18" s="20" t="s">
        <v>17</v>
      </c>
      <c r="D18" s="25">
        <v>101705810</v>
      </c>
      <c r="E18" s="15">
        <v>101705810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  <c r="S18" s="36" t="e">
        <f>VLOOKUP(D18,'[3]справочно СВОД'!$C$8505:$C$8800,1,0)</f>
        <v>#N/A</v>
      </c>
      <c r="T18" s="37" t="e">
        <f>D18-S18</f>
        <v>#N/A</v>
      </c>
    </row>
    <row r="19" spans="1:20" x14ac:dyDescent="0.25">
      <c r="A19" s="41">
        <v>2</v>
      </c>
      <c r="B19" s="41" t="s">
        <v>19</v>
      </c>
      <c r="C19" s="21" t="s">
        <v>14</v>
      </c>
      <c r="D19" s="22">
        <v>446593819.15399987</v>
      </c>
      <c r="E19" s="23">
        <v>1895393</v>
      </c>
      <c r="F19" s="23">
        <v>698842</v>
      </c>
      <c r="G19" s="23">
        <v>137532213.65299994</v>
      </c>
      <c r="H19" s="23">
        <v>306467370.50099993</v>
      </c>
      <c r="I19" s="23">
        <v>0</v>
      </c>
      <c r="J19" s="23">
        <v>0</v>
      </c>
      <c r="K19" s="24">
        <v>58028.43700000002</v>
      </c>
      <c r="L19" s="23">
        <v>2112.4600000000005</v>
      </c>
      <c r="M19" s="23">
        <v>1021.0590000000001</v>
      </c>
      <c r="N19" s="23">
        <v>46276.923000000024</v>
      </c>
      <c r="O19" s="23">
        <v>8617.9949999999953</v>
      </c>
      <c r="P19" s="23">
        <v>0</v>
      </c>
      <c r="Q19" s="23">
        <v>0</v>
      </c>
    </row>
    <row r="20" spans="1:20" x14ac:dyDescent="0.25">
      <c r="A20" s="41"/>
      <c r="B20" s="41"/>
      <c r="C20" s="20" t="s">
        <v>15</v>
      </c>
      <c r="D20" s="25">
        <v>171138111.04900002</v>
      </c>
      <c r="E20" s="15">
        <v>1776273</v>
      </c>
      <c r="F20" s="15">
        <v>698842</v>
      </c>
      <c r="G20" s="15">
        <v>113278388.43299997</v>
      </c>
      <c r="H20" s="15">
        <v>55384607.616000071</v>
      </c>
      <c r="I20" s="15">
        <v>0</v>
      </c>
      <c r="J20" s="15">
        <v>0</v>
      </c>
      <c r="K20" s="26">
        <v>58028.43700000002</v>
      </c>
      <c r="L20" s="15">
        <v>2112.4600000000005</v>
      </c>
      <c r="M20" s="15">
        <v>1021.0590000000001</v>
      </c>
      <c r="N20" s="15">
        <v>46276.923000000024</v>
      </c>
      <c r="O20" s="15">
        <v>8617.9949999999953</v>
      </c>
      <c r="P20" s="27"/>
      <c r="Q20" s="27"/>
      <c r="R20" s="1" t="str">
        <f t="shared" si="1"/>
        <v>Донэнерго</v>
      </c>
    </row>
    <row r="21" spans="1:20" x14ac:dyDescent="0.25">
      <c r="A21" s="41"/>
      <c r="B21" s="41"/>
      <c r="C21" s="20" t="s">
        <v>16</v>
      </c>
      <c r="D21" s="25">
        <v>189564796.10499984</v>
      </c>
      <c r="E21" s="15">
        <v>119120</v>
      </c>
      <c r="F21" s="15">
        <v>0</v>
      </c>
      <c r="G21" s="15">
        <v>24253825.219999984</v>
      </c>
      <c r="H21" s="15">
        <v>165191850.88499984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20" x14ac:dyDescent="0.25">
      <c r="A22" s="41"/>
      <c r="B22" s="41"/>
      <c r="C22" s="20" t="s">
        <v>17</v>
      </c>
      <c r="D22" s="25">
        <v>85890912</v>
      </c>
      <c r="E22" s="15">
        <v>0</v>
      </c>
      <c r="F22" s="15">
        <v>0</v>
      </c>
      <c r="G22" s="15">
        <v>0</v>
      </c>
      <c r="H22" s="15">
        <v>85890912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  <c r="S22" s="36" t="e">
        <f>VLOOKUP(D22,'[3]справочно СВОД'!$C$8505:$C$8800,1,0)</f>
        <v>#N/A</v>
      </c>
      <c r="T22" s="1" t="e">
        <f>D22-S22</f>
        <v>#N/A</v>
      </c>
    </row>
    <row r="23" spans="1:20" x14ac:dyDescent="0.25">
      <c r="A23" s="41">
        <v>3</v>
      </c>
      <c r="B23" s="41" t="s">
        <v>20</v>
      </c>
      <c r="C23" s="21" t="s">
        <v>14</v>
      </c>
      <c r="D23" s="22">
        <v>6245615</v>
      </c>
      <c r="E23" s="23">
        <v>0</v>
      </c>
      <c r="F23" s="23">
        <v>0</v>
      </c>
      <c r="G23" s="23">
        <v>0</v>
      </c>
      <c r="H23" s="23">
        <v>0</v>
      </c>
      <c r="I23" s="23">
        <v>6245615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41"/>
      <c r="B24" s="41"/>
      <c r="C24" s="20" t="s">
        <v>15</v>
      </c>
      <c r="D24" s="25">
        <v>5134131</v>
      </c>
      <c r="E24" s="15">
        <v>0</v>
      </c>
      <c r="F24" s="15">
        <v>0</v>
      </c>
      <c r="G24" s="15">
        <v>0</v>
      </c>
      <c r="H24" s="15">
        <v>0</v>
      </c>
      <c r="I24" s="15">
        <v>5134131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  <c r="R24" s="1" t="str">
        <f t="shared" si="1"/>
        <v>ФСК ЕЭС</v>
      </c>
    </row>
    <row r="25" spans="1:20" x14ac:dyDescent="0.25">
      <c r="A25" s="41"/>
      <c r="B25" s="41"/>
      <c r="C25" s="20" t="s">
        <v>16</v>
      </c>
      <c r="D25" s="25">
        <v>623295</v>
      </c>
      <c r="E25" s="15">
        <v>0</v>
      </c>
      <c r="F25" s="15">
        <v>0</v>
      </c>
      <c r="G25" s="15">
        <v>0</v>
      </c>
      <c r="H25" s="15">
        <v>0</v>
      </c>
      <c r="I25" s="15">
        <v>623295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20" x14ac:dyDescent="0.25">
      <c r="A26" s="41"/>
      <c r="B26" s="41"/>
      <c r="C26" s="20" t="s">
        <v>17</v>
      </c>
      <c r="D26" s="25">
        <v>488189</v>
      </c>
      <c r="E26" s="15">
        <v>0</v>
      </c>
      <c r="F26" s="15">
        <v>0</v>
      </c>
      <c r="G26" s="15">
        <v>0</v>
      </c>
      <c r="H26" s="15">
        <v>0</v>
      </c>
      <c r="I26" s="15">
        <v>488189</v>
      </c>
      <c r="J26" s="15">
        <v>0</v>
      </c>
      <c r="K26" s="18"/>
      <c r="L26" s="15"/>
      <c r="M26" s="15"/>
      <c r="N26" s="15"/>
      <c r="O26" s="15"/>
      <c r="P26" s="19"/>
      <c r="Q26" s="19"/>
      <c r="S26" s="36" t="e">
        <f>VLOOKUP(D26,'[3]справочно СВОД'!$C$8505:$C$8800,1,0)</f>
        <v>#N/A</v>
      </c>
      <c r="T26" s="37" t="e">
        <f>D26-S26</f>
        <v>#N/A</v>
      </c>
    </row>
    <row r="27" spans="1:20" x14ac:dyDescent="0.25">
      <c r="A27" s="41">
        <v>4</v>
      </c>
      <c r="B27" s="41" t="s">
        <v>21</v>
      </c>
      <c r="C27" s="21" t="s">
        <v>14</v>
      </c>
      <c r="D27" s="22">
        <v>4158623</v>
      </c>
      <c r="E27" s="23">
        <v>0</v>
      </c>
      <c r="F27" s="23">
        <v>0</v>
      </c>
      <c r="G27" s="23">
        <v>2885253</v>
      </c>
      <c r="H27" s="23">
        <v>1273370</v>
      </c>
      <c r="I27" s="23">
        <v>0</v>
      </c>
      <c r="J27" s="23">
        <v>0</v>
      </c>
      <c r="K27" s="24">
        <v>533.49700000000007</v>
      </c>
      <c r="L27" s="23">
        <v>0</v>
      </c>
      <c r="M27" s="23">
        <v>0</v>
      </c>
      <c r="N27" s="23">
        <v>528.65200000000004</v>
      </c>
      <c r="O27" s="23">
        <v>4.8449999999999998</v>
      </c>
      <c r="P27" s="23">
        <v>0</v>
      </c>
      <c r="Q27" s="23">
        <v>0</v>
      </c>
    </row>
    <row r="28" spans="1:20" x14ac:dyDescent="0.25">
      <c r="A28" s="41"/>
      <c r="B28" s="41"/>
      <c r="C28" s="20" t="s">
        <v>15</v>
      </c>
      <c r="D28" s="25">
        <v>1029438</v>
      </c>
      <c r="E28" s="15">
        <v>0</v>
      </c>
      <c r="F28" s="15">
        <v>0</v>
      </c>
      <c r="G28" s="15">
        <v>976030</v>
      </c>
      <c r="H28" s="15">
        <v>53408</v>
      </c>
      <c r="I28" s="15">
        <v>0</v>
      </c>
      <c r="J28" s="15">
        <v>0</v>
      </c>
      <c r="K28" s="26">
        <v>533.49700000000007</v>
      </c>
      <c r="L28" s="15">
        <v>0</v>
      </c>
      <c r="M28" s="15">
        <v>0</v>
      </c>
      <c r="N28" s="15">
        <v>528.65200000000004</v>
      </c>
      <c r="O28" s="15">
        <v>4.8449999999999998</v>
      </c>
      <c r="P28" s="27"/>
      <c r="Q28" s="27"/>
      <c r="R28" s="1" t="str">
        <f t="shared" si="1"/>
        <v>ОЭК</v>
      </c>
    </row>
    <row r="29" spans="1:20" x14ac:dyDescent="0.25">
      <c r="A29" s="41"/>
      <c r="B29" s="41"/>
      <c r="C29" s="20" t="s">
        <v>16</v>
      </c>
      <c r="D29" s="25">
        <v>2088140</v>
      </c>
      <c r="E29" s="15">
        <v>0</v>
      </c>
      <c r="F29" s="15">
        <v>0</v>
      </c>
      <c r="G29" s="15">
        <v>868178</v>
      </c>
      <c r="H29" s="15">
        <v>1219962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20" x14ac:dyDescent="0.25">
      <c r="A30" s="41"/>
      <c r="B30" s="41"/>
      <c r="C30" s="20" t="s">
        <v>17</v>
      </c>
      <c r="D30" s="25">
        <v>1041045</v>
      </c>
      <c r="E30" s="15">
        <v>0</v>
      </c>
      <c r="F30" s="15">
        <v>0</v>
      </c>
      <c r="G30" s="15">
        <v>1041045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  <c r="S30" s="36" t="e">
        <f>VLOOKUP(D30,'[3]справочно СВОД'!$C$8505:$C$8800,1,0)</f>
        <v>#N/A</v>
      </c>
      <c r="T30" s="1" t="e">
        <f>D30-S30</f>
        <v>#N/A</v>
      </c>
    </row>
    <row r="31" spans="1:20" x14ac:dyDescent="0.25">
      <c r="A31" s="41">
        <v>5</v>
      </c>
      <c r="B31" s="41" t="s">
        <v>22</v>
      </c>
      <c r="C31" s="21" t="s">
        <v>14</v>
      </c>
      <c r="D31" s="22">
        <v>9869659.0529999994</v>
      </c>
      <c r="E31" s="23">
        <v>913857</v>
      </c>
      <c r="F31" s="23">
        <v>7348</v>
      </c>
      <c r="G31" s="23">
        <v>5454417</v>
      </c>
      <c r="H31" s="23">
        <v>3494037.0529999994</v>
      </c>
      <c r="I31" s="23">
        <v>0</v>
      </c>
      <c r="J31" s="23">
        <v>0</v>
      </c>
      <c r="K31" s="24">
        <v>3307.7720000000004</v>
      </c>
      <c r="L31" s="23">
        <v>68.852999999999994</v>
      </c>
      <c r="M31" s="23">
        <v>0</v>
      </c>
      <c r="N31" s="23">
        <v>3211.3100000000004</v>
      </c>
      <c r="O31" s="23">
        <v>27.608999999999995</v>
      </c>
      <c r="P31" s="23">
        <v>0</v>
      </c>
      <c r="Q31" s="23">
        <v>0</v>
      </c>
    </row>
    <row r="32" spans="1:20" x14ac:dyDescent="0.25">
      <c r="A32" s="41"/>
      <c r="B32" s="41"/>
      <c r="C32" s="20" t="s">
        <v>15</v>
      </c>
      <c r="D32" s="25">
        <v>6332296.7829999998</v>
      </c>
      <c r="E32" s="15">
        <v>874120</v>
      </c>
      <c r="F32" s="15">
        <v>1358</v>
      </c>
      <c r="G32" s="15">
        <v>5097045</v>
      </c>
      <c r="H32" s="15">
        <v>359773.783</v>
      </c>
      <c r="I32" s="15">
        <v>0</v>
      </c>
      <c r="J32" s="15">
        <v>0</v>
      </c>
      <c r="K32" s="26">
        <v>3307.7720000000004</v>
      </c>
      <c r="L32" s="15">
        <v>68.852999999999994</v>
      </c>
      <c r="M32" s="15">
        <v>0</v>
      </c>
      <c r="N32" s="15">
        <v>3211.3100000000004</v>
      </c>
      <c r="O32" s="15">
        <v>27.608999999999995</v>
      </c>
      <c r="P32" s="27"/>
      <c r="Q32" s="27"/>
      <c r="R32" s="1" t="str">
        <f>$B31</f>
        <v>Энерготранс</v>
      </c>
    </row>
    <row r="33" spans="1:20" x14ac:dyDescent="0.25">
      <c r="A33" s="41"/>
      <c r="B33" s="41"/>
      <c r="C33" s="20" t="s">
        <v>16</v>
      </c>
      <c r="D33" s="25">
        <v>1492956.2699999996</v>
      </c>
      <c r="E33" s="15">
        <v>0</v>
      </c>
      <c r="F33" s="15">
        <v>0</v>
      </c>
      <c r="G33" s="15">
        <v>207774</v>
      </c>
      <c r="H33" s="15">
        <v>1285182.2699999996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20" x14ac:dyDescent="0.25">
      <c r="A34" s="41"/>
      <c r="B34" s="41"/>
      <c r="C34" s="20" t="s">
        <v>17</v>
      </c>
      <c r="D34" s="25">
        <v>2044406</v>
      </c>
      <c r="E34" s="15">
        <v>39737</v>
      </c>
      <c r="F34" s="15">
        <v>5990</v>
      </c>
      <c r="G34" s="15">
        <v>149598</v>
      </c>
      <c r="H34" s="15">
        <v>1849081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  <c r="S34" s="36" t="e">
        <f>VLOOKUP(D34,'[3]справочно СВОД'!$C$8505:$C$8800,1,0)</f>
        <v>#N/A</v>
      </c>
      <c r="T34" s="1" t="e">
        <f>D34-S34</f>
        <v>#N/A</v>
      </c>
    </row>
    <row r="35" spans="1:20" x14ac:dyDescent="0.25">
      <c r="A35" s="38">
        <v>6</v>
      </c>
      <c r="B35" s="38" t="s">
        <v>23</v>
      </c>
      <c r="C35" s="21" t="s">
        <v>14</v>
      </c>
      <c r="D35" s="22">
        <v>6854937.8110000007</v>
      </c>
      <c r="E35" s="23">
        <v>1402552</v>
      </c>
      <c r="F35" s="23">
        <v>693878</v>
      </c>
      <c r="G35" s="23">
        <v>2789513.8800000004</v>
      </c>
      <c r="H35" s="23">
        <v>1968993.9309999994</v>
      </c>
      <c r="I35" s="23">
        <v>0</v>
      </c>
      <c r="J35" s="23">
        <v>0</v>
      </c>
      <c r="K35" s="24">
        <v>2913.1629999999996</v>
      </c>
      <c r="L35" s="23">
        <v>1891.2879999999998</v>
      </c>
      <c r="M35" s="23">
        <v>298.03199999999998</v>
      </c>
      <c r="N35" s="23">
        <v>677.9369999999999</v>
      </c>
      <c r="O35" s="23">
        <v>45.906000000000006</v>
      </c>
      <c r="P35" s="23">
        <v>0</v>
      </c>
      <c r="Q35" s="23">
        <v>0</v>
      </c>
    </row>
    <row r="36" spans="1:20" x14ac:dyDescent="0.25">
      <c r="A36" s="39"/>
      <c r="B36" s="39"/>
      <c r="C36" s="20" t="s">
        <v>15</v>
      </c>
      <c r="D36" s="25">
        <v>4696001.727</v>
      </c>
      <c r="E36" s="15">
        <v>1402552</v>
      </c>
      <c r="F36" s="15">
        <v>585484</v>
      </c>
      <c r="G36" s="15">
        <v>2151444.7800000003</v>
      </c>
      <c r="H36" s="15">
        <v>556520.94700000004</v>
      </c>
      <c r="I36" s="15">
        <v>0</v>
      </c>
      <c r="J36" s="15">
        <v>0</v>
      </c>
      <c r="K36" s="26">
        <v>2913.1629999999996</v>
      </c>
      <c r="L36" s="15">
        <v>1891.2879999999998</v>
      </c>
      <c r="M36" s="15">
        <v>298.03199999999998</v>
      </c>
      <c r="N36" s="15">
        <v>677.9369999999999</v>
      </c>
      <c r="O36" s="15">
        <v>45.906000000000006</v>
      </c>
      <c r="P36" s="27"/>
      <c r="Q36" s="27"/>
      <c r="R36" s="1" t="str">
        <f t="shared" ref="R36:R96" si="2">$B35</f>
        <v>РЖД</v>
      </c>
    </row>
    <row r="37" spans="1:20" x14ac:dyDescent="0.25">
      <c r="A37" s="39"/>
      <c r="B37" s="39"/>
      <c r="C37" s="20" t="s">
        <v>16</v>
      </c>
      <c r="D37" s="25">
        <v>1774542.0839999993</v>
      </c>
      <c r="E37" s="15">
        <v>0</v>
      </c>
      <c r="F37" s="15">
        <v>108394</v>
      </c>
      <c r="G37" s="15">
        <v>294343.09999999998</v>
      </c>
      <c r="H37" s="15">
        <v>1371804.9839999995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20" x14ac:dyDescent="0.25">
      <c r="A38" s="40"/>
      <c r="B38" s="40"/>
      <c r="C38" s="20" t="s">
        <v>17</v>
      </c>
      <c r="D38" s="25">
        <v>384394</v>
      </c>
      <c r="E38" s="15">
        <v>0</v>
      </c>
      <c r="F38" s="15">
        <v>0</v>
      </c>
      <c r="G38" s="15">
        <v>343726</v>
      </c>
      <c r="H38" s="15">
        <v>40668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  <c r="S38" s="36" t="e">
        <f>VLOOKUP(D38,'[3]справочно СВОД'!$C$8505:$C$8800,1,0)</f>
        <v>#N/A</v>
      </c>
      <c r="T38" s="1" t="e">
        <f>D38-S38</f>
        <v>#N/A</v>
      </c>
    </row>
    <row r="39" spans="1:20" x14ac:dyDescent="0.25">
      <c r="A39" s="38">
        <v>7</v>
      </c>
      <c r="B39" s="38" t="s">
        <v>24</v>
      </c>
      <c r="C39" s="21" t="s">
        <v>14</v>
      </c>
      <c r="D39" s="22">
        <v>3661173.6</v>
      </c>
      <c r="E39" s="23">
        <v>130156</v>
      </c>
      <c r="F39" s="23">
        <v>24656</v>
      </c>
      <c r="G39" s="23">
        <v>2910564.6</v>
      </c>
      <c r="H39" s="23">
        <v>595797</v>
      </c>
      <c r="I39" s="23">
        <v>0</v>
      </c>
      <c r="J39" s="23">
        <v>0</v>
      </c>
      <c r="K39" s="24">
        <v>981.46699999999987</v>
      </c>
      <c r="L39" s="23">
        <v>0</v>
      </c>
      <c r="M39" s="23">
        <v>0</v>
      </c>
      <c r="N39" s="23">
        <v>979.54099999999983</v>
      </c>
      <c r="O39" s="23">
        <v>1.9259999999999999</v>
      </c>
      <c r="P39" s="23">
        <v>0</v>
      </c>
      <c r="Q39" s="23">
        <v>0</v>
      </c>
    </row>
    <row r="40" spans="1:20" x14ac:dyDescent="0.25">
      <c r="A40" s="39"/>
      <c r="B40" s="39"/>
      <c r="C40" s="20" t="s">
        <v>15</v>
      </c>
      <c r="D40" s="25">
        <v>1728333</v>
      </c>
      <c r="E40" s="15">
        <v>0</v>
      </c>
      <c r="F40" s="15">
        <v>0</v>
      </c>
      <c r="G40" s="15">
        <v>1628942</v>
      </c>
      <c r="H40" s="15">
        <v>99391</v>
      </c>
      <c r="I40" s="15">
        <v>0</v>
      </c>
      <c r="J40" s="15">
        <v>0</v>
      </c>
      <c r="K40" s="26">
        <v>981.46699999999987</v>
      </c>
      <c r="L40" s="15">
        <v>0</v>
      </c>
      <c r="M40" s="15">
        <v>0</v>
      </c>
      <c r="N40" s="15">
        <v>979.54099999999983</v>
      </c>
      <c r="O40" s="15">
        <v>1.9259999999999999</v>
      </c>
      <c r="P40" s="27"/>
      <c r="Q40" s="27"/>
      <c r="R40" s="1" t="str">
        <f t="shared" si="2"/>
        <v>РЭТ</v>
      </c>
    </row>
    <row r="41" spans="1:20" x14ac:dyDescent="0.25">
      <c r="A41" s="39"/>
      <c r="B41" s="39"/>
      <c r="C41" s="20" t="s">
        <v>16</v>
      </c>
      <c r="D41" s="25">
        <v>1282065.6000000001</v>
      </c>
      <c r="E41" s="15">
        <v>0</v>
      </c>
      <c r="F41" s="15">
        <v>0</v>
      </c>
      <c r="G41" s="15">
        <v>785659.6</v>
      </c>
      <c r="H41" s="15">
        <v>496406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20" x14ac:dyDescent="0.25">
      <c r="A42" s="40"/>
      <c r="B42" s="40"/>
      <c r="C42" s="20" t="s">
        <v>17</v>
      </c>
      <c r="D42" s="25">
        <v>650775</v>
      </c>
      <c r="E42" s="15">
        <v>130156</v>
      </c>
      <c r="F42" s="15">
        <v>24656</v>
      </c>
      <c r="G42" s="15">
        <v>495963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  <c r="S42" s="36" t="e">
        <f>VLOOKUP(D42,'[3]справочно СВОД'!$C$8505:$C$8800,1,0)</f>
        <v>#N/A</v>
      </c>
      <c r="T42" s="1" t="e">
        <f>D42-S42</f>
        <v>#N/A</v>
      </c>
    </row>
    <row r="43" spans="1:20" x14ac:dyDescent="0.25">
      <c r="A43" s="41">
        <v>8</v>
      </c>
      <c r="B43" s="41" t="s">
        <v>25</v>
      </c>
      <c r="C43" s="21" t="s">
        <v>14</v>
      </c>
      <c r="D43" s="22">
        <v>1274803</v>
      </c>
      <c r="E43" s="23">
        <v>307598</v>
      </c>
      <c r="F43" s="23">
        <v>25010</v>
      </c>
      <c r="G43" s="23">
        <v>699288</v>
      </c>
      <c r="H43" s="23">
        <v>242907</v>
      </c>
      <c r="I43" s="23">
        <v>0</v>
      </c>
      <c r="J43" s="23">
        <v>0</v>
      </c>
      <c r="K43" s="24">
        <v>761.25499999999988</v>
      </c>
      <c r="L43" s="23">
        <v>0</v>
      </c>
      <c r="M43" s="23">
        <v>17.12</v>
      </c>
      <c r="N43" s="23">
        <v>539.77299999999991</v>
      </c>
      <c r="O43" s="23">
        <v>204.36199999999999</v>
      </c>
      <c r="P43" s="23">
        <v>0</v>
      </c>
      <c r="Q43" s="23">
        <v>0</v>
      </c>
    </row>
    <row r="44" spans="1:20" x14ac:dyDescent="0.25">
      <c r="A44" s="41"/>
      <c r="B44" s="41"/>
      <c r="C44" s="20" t="s">
        <v>15</v>
      </c>
      <c r="D44" s="25">
        <v>877428</v>
      </c>
      <c r="E44" s="15">
        <v>0</v>
      </c>
      <c r="F44" s="15">
        <v>25010</v>
      </c>
      <c r="G44" s="15">
        <v>668768</v>
      </c>
      <c r="H44" s="15">
        <v>183650</v>
      </c>
      <c r="I44" s="15">
        <v>0</v>
      </c>
      <c r="J44" s="15">
        <v>0</v>
      </c>
      <c r="K44" s="26">
        <v>761.25499999999988</v>
      </c>
      <c r="L44" s="15">
        <v>0</v>
      </c>
      <c r="M44" s="15">
        <v>17.12</v>
      </c>
      <c r="N44" s="15">
        <v>539.77299999999991</v>
      </c>
      <c r="O44" s="15">
        <v>204.36199999999999</v>
      </c>
      <c r="P44" s="27"/>
      <c r="Q44" s="27"/>
      <c r="R44" s="1" t="str">
        <f t="shared" si="2"/>
        <v>ДСК</v>
      </c>
    </row>
    <row r="45" spans="1:20" x14ac:dyDescent="0.25">
      <c r="A45" s="41"/>
      <c r="B45" s="41"/>
      <c r="C45" s="20" t="s">
        <v>16</v>
      </c>
      <c r="D45" s="25">
        <v>89777</v>
      </c>
      <c r="E45" s="15">
        <v>0</v>
      </c>
      <c r="F45" s="15">
        <v>0</v>
      </c>
      <c r="G45" s="15">
        <v>30520</v>
      </c>
      <c r="H45" s="15">
        <v>59257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20" x14ac:dyDescent="0.25">
      <c r="A46" s="41"/>
      <c r="B46" s="41"/>
      <c r="C46" s="20" t="s">
        <v>17</v>
      </c>
      <c r="D46" s="25">
        <v>307598</v>
      </c>
      <c r="E46" s="15">
        <v>307598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  <c r="S46" s="36" t="e">
        <f>VLOOKUP(D46,'[3]справочно СВОД'!$C$8505:$C$8800,1,0)</f>
        <v>#N/A</v>
      </c>
      <c r="T46" s="1" t="e">
        <f>D46-S46</f>
        <v>#N/A</v>
      </c>
    </row>
    <row r="47" spans="1:20" x14ac:dyDescent="0.25">
      <c r="A47" s="41">
        <v>9</v>
      </c>
      <c r="B47" s="41" t="s">
        <v>26</v>
      </c>
      <c r="C47" s="21" t="s">
        <v>14</v>
      </c>
      <c r="D47" s="22">
        <v>11944595.993999999</v>
      </c>
      <c r="E47" s="23">
        <v>1994873</v>
      </c>
      <c r="F47" s="23">
        <v>27948</v>
      </c>
      <c r="G47" s="23">
        <v>7358344</v>
      </c>
      <c r="H47" s="23">
        <v>2563430.9939999999</v>
      </c>
      <c r="I47" s="23">
        <v>0</v>
      </c>
      <c r="J47" s="23">
        <v>0</v>
      </c>
      <c r="K47" s="24">
        <v>7455.8179999999984</v>
      </c>
      <c r="L47" s="23">
        <v>2380.1710000000003</v>
      </c>
      <c r="M47" s="23">
        <v>0</v>
      </c>
      <c r="N47" s="23">
        <v>4844.3979999999983</v>
      </c>
      <c r="O47" s="23">
        <v>231.24900000000002</v>
      </c>
      <c r="P47" s="23">
        <v>0</v>
      </c>
      <c r="Q47" s="23">
        <v>0</v>
      </c>
    </row>
    <row r="48" spans="1:20" x14ac:dyDescent="0.25">
      <c r="A48" s="41"/>
      <c r="B48" s="41"/>
      <c r="C48" s="20" t="s">
        <v>15</v>
      </c>
      <c r="D48" s="25">
        <v>9334404</v>
      </c>
      <c r="E48" s="15">
        <v>1879198</v>
      </c>
      <c r="F48" s="15">
        <v>0</v>
      </c>
      <c r="G48" s="15">
        <v>6934556</v>
      </c>
      <c r="H48" s="15">
        <v>520650</v>
      </c>
      <c r="I48" s="15">
        <v>0</v>
      </c>
      <c r="J48" s="15">
        <v>0</v>
      </c>
      <c r="K48" s="26">
        <v>7455.8179999999984</v>
      </c>
      <c r="L48" s="15">
        <v>2380.1710000000003</v>
      </c>
      <c r="M48" s="15">
        <v>0</v>
      </c>
      <c r="N48" s="15">
        <v>4844.3979999999983</v>
      </c>
      <c r="O48" s="15">
        <v>231.24900000000002</v>
      </c>
      <c r="P48" s="27"/>
      <c r="Q48" s="27"/>
      <c r="R48" s="1" t="str">
        <f t="shared" si="2"/>
        <v>ЮСК</v>
      </c>
    </row>
    <row r="49" spans="1:20" x14ac:dyDescent="0.25">
      <c r="A49" s="41"/>
      <c r="B49" s="41"/>
      <c r="C49" s="20" t="s">
        <v>16</v>
      </c>
      <c r="D49" s="25">
        <v>1882943.9939999999</v>
      </c>
      <c r="E49" s="15">
        <v>0</v>
      </c>
      <c r="F49" s="15">
        <v>0</v>
      </c>
      <c r="G49" s="15">
        <v>51729</v>
      </c>
      <c r="H49" s="15">
        <v>1831214.9939999999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20" x14ac:dyDescent="0.25">
      <c r="A50" s="41"/>
      <c r="B50" s="41"/>
      <c r="C50" s="20" t="s">
        <v>17</v>
      </c>
      <c r="D50" s="25">
        <v>727248</v>
      </c>
      <c r="E50" s="15">
        <v>115675</v>
      </c>
      <c r="F50" s="15">
        <v>27948</v>
      </c>
      <c r="G50" s="15">
        <v>372059</v>
      </c>
      <c r="H50" s="15">
        <v>211566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  <c r="S50" s="36" t="e">
        <f>VLOOKUP(D50,'[3]справочно СВОД'!$C$8505:$C$8800,1,0)</f>
        <v>#N/A</v>
      </c>
      <c r="T50" s="1" t="e">
        <f>D50-S50</f>
        <v>#N/A</v>
      </c>
    </row>
    <row r="51" spans="1:20" x14ac:dyDescent="0.25">
      <c r="A51" s="41">
        <v>10</v>
      </c>
      <c r="B51" s="41" t="s">
        <v>27</v>
      </c>
      <c r="C51" s="21" t="s">
        <v>14</v>
      </c>
      <c r="D51" s="22">
        <v>1086739</v>
      </c>
      <c r="E51" s="23">
        <v>24697</v>
      </c>
      <c r="F51" s="23">
        <v>0</v>
      </c>
      <c r="G51" s="23">
        <v>568503</v>
      </c>
      <c r="H51" s="23">
        <v>493539</v>
      </c>
      <c r="I51" s="23">
        <v>0</v>
      </c>
      <c r="J51" s="23">
        <v>0</v>
      </c>
      <c r="K51" s="24">
        <v>390.05399999999992</v>
      </c>
      <c r="L51" s="23">
        <v>0</v>
      </c>
      <c r="M51" s="23">
        <v>0</v>
      </c>
      <c r="N51" s="23">
        <v>390.04399999999993</v>
      </c>
      <c r="O51" s="23">
        <v>0.01</v>
      </c>
      <c r="P51" s="23">
        <v>0</v>
      </c>
      <c r="Q51" s="23">
        <v>0</v>
      </c>
    </row>
    <row r="52" spans="1:20" x14ac:dyDescent="0.25">
      <c r="A52" s="41"/>
      <c r="B52" s="41"/>
      <c r="C52" s="20" t="s">
        <v>15</v>
      </c>
      <c r="D52" s="25">
        <v>623982</v>
      </c>
      <c r="E52" s="15">
        <v>0</v>
      </c>
      <c r="F52" s="15">
        <v>0</v>
      </c>
      <c r="G52" s="15">
        <v>542604</v>
      </c>
      <c r="H52" s="15">
        <v>81378</v>
      </c>
      <c r="I52" s="15">
        <v>0</v>
      </c>
      <c r="J52" s="15">
        <v>0</v>
      </c>
      <c r="K52" s="26">
        <v>390.05399999999992</v>
      </c>
      <c r="L52" s="15">
        <v>0</v>
      </c>
      <c r="M52" s="15">
        <v>0</v>
      </c>
      <c r="N52" s="15">
        <v>390.04399999999993</v>
      </c>
      <c r="O52" s="15">
        <v>0.01</v>
      </c>
      <c r="P52" s="27"/>
      <c r="Q52" s="27"/>
      <c r="R52" s="1" t="str">
        <f t="shared" si="2"/>
        <v>Агро-Маркет</v>
      </c>
    </row>
    <row r="53" spans="1:20" x14ac:dyDescent="0.25">
      <c r="A53" s="41"/>
      <c r="B53" s="41"/>
      <c r="C53" s="20" t="s">
        <v>16</v>
      </c>
      <c r="D53" s="25">
        <v>227511</v>
      </c>
      <c r="E53" s="15">
        <v>0</v>
      </c>
      <c r="F53" s="15">
        <v>0</v>
      </c>
      <c r="G53" s="15">
        <v>21085</v>
      </c>
      <c r="H53" s="15">
        <v>206426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20" x14ac:dyDescent="0.25">
      <c r="A54" s="41"/>
      <c r="B54" s="41"/>
      <c r="C54" s="20" t="s">
        <v>17</v>
      </c>
      <c r="D54" s="25">
        <v>235246</v>
      </c>
      <c r="E54" s="15">
        <v>24697</v>
      </c>
      <c r="F54" s="15">
        <v>0</v>
      </c>
      <c r="G54" s="15">
        <v>4814</v>
      </c>
      <c r="H54" s="15">
        <v>205735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41">
        <v>11</v>
      </c>
      <c r="B55" s="41" t="s">
        <v>28</v>
      </c>
      <c r="C55" s="21" t="s">
        <v>14</v>
      </c>
      <c r="D55" s="22">
        <v>11010773.526999999</v>
      </c>
      <c r="E55" s="23">
        <v>0</v>
      </c>
      <c r="F55" s="23">
        <v>8784</v>
      </c>
      <c r="G55" s="23">
        <v>3525878.034</v>
      </c>
      <c r="H55" s="23">
        <v>7476111.4929999998</v>
      </c>
      <c r="I55" s="23">
        <v>0</v>
      </c>
      <c r="J55" s="23">
        <v>0</v>
      </c>
      <c r="K55" s="24">
        <v>2176.3309999999992</v>
      </c>
      <c r="L55" s="23">
        <v>0</v>
      </c>
      <c r="M55" s="23">
        <v>0</v>
      </c>
      <c r="N55" s="23">
        <v>1395.3689999999992</v>
      </c>
      <c r="O55" s="23">
        <v>780.9620000000001</v>
      </c>
      <c r="P55" s="23">
        <v>0</v>
      </c>
      <c r="Q55" s="23">
        <v>0</v>
      </c>
    </row>
    <row r="56" spans="1:20" x14ac:dyDescent="0.25">
      <c r="A56" s="41"/>
      <c r="B56" s="41"/>
      <c r="C56" s="20" t="s">
        <v>15</v>
      </c>
      <c r="D56" s="25">
        <v>7386958</v>
      </c>
      <c r="E56" s="15">
        <v>0</v>
      </c>
      <c r="F56" s="15">
        <v>8784</v>
      </c>
      <c r="G56" s="15">
        <v>2834531</v>
      </c>
      <c r="H56" s="15">
        <v>4543643</v>
      </c>
      <c r="I56" s="15">
        <v>0</v>
      </c>
      <c r="J56" s="15">
        <v>0</v>
      </c>
      <c r="K56" s="26">
        <v>2176.3309999999992</v>
      </c>
      <c r="L56" s="15">
        <v>0</v>
      </c>
      <c r="M56" s="15">
        <v>0</v>
      </c>
      <c r="N56" s="15">
        <v>1395.3689999999992</v>
      </c>
      <c r="O56" s="15">
        <v>780.9620000000001</v>
      </c>
      <c r="P56" s="27"/>
      <c r="Q56" s="27"/>
      <c r="R56" s="1" t="str">
        <f t="shared" si="2"/>
        <v>Оборонэнерго</v>
      </c>
    </row>
    <row r="57" spans="1:20" x14ac:dyDescent="0.25">
      <c r="A57" s="41"/>
      <c r="B57" s="41"/>
      <c r="C57" s="20" t="s">
        <v>16</v>
      </c>
      <c r="D57" s="25">
        <v>2580587.5270000002</v>
      </c>
      <c r="E57" s="15">
        <v>0</v>
      </c>
      <c r="F57" s="15">
        <v>0</v>
      </c>
      <c r="G57" s="15">
        <v>686286.0340000001</v>
      </c>
      <c r="H57" s="15">
        <v>1894301.493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20" x14ac:dyDescent="0.25">
      <c r="A58" s="41"/>
      <c r="B58" s="41"/>
      <c r="C58" s="20" t="s">
        <v>17</v>
      </c>
      <c r="D58" s="25">
        <v>1043228</v>
      </c>
      <c r="E58" s="15">
        <v>0</v>
      </c>
      <c r="F58" s="15">
        <v>0</v>
      </c>
      <c r="G58" s="15">
        <v>5061</v>
      </c>
      <c r="H58" s="15">
        <v>1038167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  <c r="S58" s="36" t="e">
        <f>VLOOKUP(D58,'[3]справочно СВОД'!$C$8505:$C$8800,1,0)</f>
        <v>#N/A</v>
      </c>
      <c r="T58" s="1" t="e">
        <f>D58-S58</f>
        <v>#N/A</v>
      </c>
    </row>
    <row r="59" spans="1:20" x14ac:dyDescent="0.25">
      <c r="A59" s="41">
        <v>12</v>
      </c>
      <c r="B59" s="41" t="s">
        <v>29</v>
      </c>
      <c r="C59" s="21" t="s">
        <v>14</v>
      </c>
      <c r="D59" s="22">
        <v>11622472.003999999</v>
      </c>
      <c r="E59" s="23">
        <v>1640188</v>
      </c>
      <c r="F59" s="23">
        <v>0</v>
      </c>
      <c r="G59" s="23">
        <v>2545433</v>
      </c>
      <c r="H59" s="23">
        <v>7436851.0039999988</v>
      </c>
      <c r="I59" s="23">
        <v>0</v>
      </c>
      <c r="J59" s="23">
        <v>0</v>
      </c>
      <c r="K59" s="24">
        <v>1758.3230000000001</v>
      </c>
      <c r="L59" s="23">
        <v>1511.5120000000002</v>
      </c>
      <c r="M59" s="23">
        <v>0</v>
      </c>
      <c r="N59" s="23">
        <v>162.34600000000003</v>
      </c>
      <c r="O59" s="23">
        <v>84.465000000000018</v>
      </c>
      <c r="P59" s="23">
        <v>0</v>
      </c>
      <c r="Q59" s="23">
        <v>0</v>
      </c>
    </row>
    <row r="60" spans="1:20" x14ac:dyDescent="0.25">
      <c r="A60" s="41"/>
      <c r="B60" s="41"/>
      <c r="C60" s="20" t="s">
        <v>15</v>
      </c>
      <c r="D60" s="25">
        <v>4947650</v>
      </c>
      <c r="E60" s="15">
        <v>1640188</v>
      </c>
      <c r="F60" s="15">
        <v>0</v>
      </c>
      <c r="G60" s="15">
        <v>1985339</v>
      </c>
      <c r="H60" s="15">
        <v>1322123</v>
      </c>
      <c r="I60" s="15">
        <v>0</v>
      </c>
      <c r="J60" s="15">
        <v>0</v>
      </c>
      <c r="K60" s="26">
        <v>1758.3230000000001</v>
      </c>
      <c r="L60" s="15">
        <v>1511.5120000000002</v>
      </c>
      <c r="M60" s="15">
        <v>0</v>
      </c>
      <c r="N60" s="15">
        <v>162.34600000000003</v>
      </c>
      <c r="O60" s="15">
        <v>84.465000000000018</v>
      </c>
      <c r="P60" s="27"/>
      <c r="Q60" s="27"/>
      <c r="R60" s="1" t="str">
        <f t="shared" si="2"/>
        <v>ВГЭС</v>
      </c>
    </row>
    <row r="61" spans="1:20" x14ac:dyDescent="0.25">
      <c r="A61" s="41"/>
      <c r="B61" s="41"/>
      <c r="C61" s="20" t="s">
        <v>16</v>
      </c>
      <c r="D61" s="25">
        <v>6397865.0039999988</v>
      </c>
      <c r="E61" s="15">
        <v>0</v>
      </c>
      <c r="F61" s="15">
        <v>0</v>
      </c>
      <c r="G61" s="15">
        <v>560094</v>
      </c>
      <c r="H61" s="15">
        <v>5837771.0039999988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20" x14ac:dyDescent="0.25">
      <c r="A62" s="41"/>
      <c r="B62" s="41"/>
      <c r="C62" s="20" t="s">
        <v>17</v>
      </c>
      <c r="D62" s="25">
        <v>276957</v>
      </c>
      <c r="E62" s="15">
        <v>0</v>
      </c>
      <c r="F62" s="15">
        <v>0</v>
      </c>
      <c r="G62" s="15">
        <v>0</v>
      </c>
      <c r="H62" s="15">
        <v>276957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  <c r="S62" s="36" t="e">
        <f>VLOOKUP(D62,'[3]справочно СВОД'!$C$8505:$C$8800,1,0)</f>
        <v>#N/A</v>
      </c>
      <c r="T62" s="1" t="e">
        <f>D62-S62</f>
        <v>#N/A</v>
      </c>
    </row>
    <row r="63" spans="1:20" x14ac:dyDescent="0.25">
      <c r="A63" s="41">
        <v>13</v>
      </c>
      <c r="B63" s="41" t="s">
        <v>30</v>
      </c>
      <c r="C63" s="21" t="s">
        <v>14</v>
      </c>
      <c r="D63" s="22">
        <v>4009798</v>
      </c>
      <c r="E63" s="23">
        <v>475988</v>
      </c>
      <c r="F63" s="23">
        <v>0</v>
      </c>
      <c r="G63" s="23">
        <v>3107993</v>
      </c>
      <c r="H63" s="23">
        <v>425817</v>
      </c>
      <c r="I63" s="23">
        <v>0</v>
      </c>
      <c r="J63" s="23">
        <v>0</v>
      </c>
      <c r="K63" s="24">
        <v>881.2410000000001</v>
      </c>
      <c r="L63" s="23">
        <v>0</v>
      </c>
      <c r="M63" s="23">
        <v>0</v>
      </c>
      <c r="N63" s="23">
        <v>878.64200000000005</v>
      </c>
      <c r="O63" s="23">
        <v>2.5990000000000002</v>
      </c>
      <c r="P63" s="23">
        <v>0</v>
      </c>
      <c r="Q63" s="23">
        <v>0</v>
      </c>
    </row>
    <row r="64" spans="1:20" x14ac:dyDescent="0.25">
      <c r="A64" s="41"/>
      <c r="B64" s="41"/>
      <c r="C64" s="20" t="s">
        <v>15</v>
      </c>
      <c r="D64" s="25">
        <v>2936019</v>
      </c>
      <c r="E64" s="15">
        <v>15</v>
      </c>
      <c r="F64" s="15">
        <v>0</v>
      </c>
      <c r="G64" s="15">
        <v>2918796</v>
      </c>
      <c r="H64" s="15">
        <v>17208</v>
      </c>
      <c r="I64" s="15">
        <v>0</v>
      </c>
      <c r="J64" s="15">
        <v>0</v>
      </c>
      <c r="K64" s="26">
        <v>881.2410000000001</v>
      </c>
      <c r="L64" s="15">
        <v>0</v>
      </c>
      <c r="M64" s="15">
        <v>0</v>
      </c>
      <c r="N64" s="15">
        <v>878.64200000000005</v>
      </c>
      <c r="O64" s="15">
        <v>2.5990000000000002</v>
      </c>
      <c r="P64" s="27"/>
      <c r="Q64" s="27"/>
      <c r="R64" s="1" t="str">
        <f t="shared" si="2"/>
        <v>Промэлектросеть</v>
      </c>
    </row>
    <row r="65" spans="1:20" x14ac:dyDescent="0.25">
      <c r="A65" s="41"/>
      <c r="B65" s="41"/>
      <c r="C65" s="20" t="s">
        <v>16</v>
      </c>
      <c r="D65" s="25">
        <v>597806</v>
      </c>
      <c r="E65" s="15">
        <v>0</v>
      </c>
      <c r="F65" s="15">
        <v>0</v>
      </c>
      <c r="G65" s="15">
        <v>189197</v>
      </c>
      <c r="H65" s="15">
        <v>408609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20" x14ac:dyDescent="0.25">
      <c r="A66" s="41"/>
      <c r="B66" s="41"/>
      <c r="C66" s="20" t="s">
        <v>17</v>
      </c>
      <c r="D66" s="25">
        <v>475973</v>
      </c>
      <c r="E66" s="15">
        <v>475973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  <c r="S66" s="36" t="e">
        <f>VLOOKUP(D66,'[3]справочно СВОД'!$C$8505:$C$8800,1,0)</f>
        <v>#N/A</v>
      </c>
      <c r="T66" s="1" t="e">
        <f>D66-S66</f>
        <v>#N/A</v>
      </c>
    </row>
    <row r="67" spans="1:20" x14ac:dyDescent="0.25">
      <c r="A67" s="41">
        <v>14</v>
      </c>
      <c r="B67" s="41" t="s">
        <v>31</v>
      </c>
      <c r="C67" s="21" t="s">
        <v>14</v>
      </c>
      <c r="D67" s="22">
        <v>3061016.99</v>
      </c>
      <c r="E67" s="23">
        <v>104481</v>
      </c>
      <c r="F67" s="23">
        <v>0</v>
      </c>
      <c r="G67" s="23">
        <v>526078</v>
      </c>
      <c r="H67" s="23">
        <v>2430457.9900000002</v>
      </c>
      <c r="I67" s="23">
        <v>0</v>
      </c>
      <c r="J67" s="23">
        <v>0</v>
      </c>
      <c r="K67" s="24">
        <v>85.951999999999998</v>
      </c>
      <c r="L67" s="23">
        <v>0</v>
      </c>
      <c r="M67" s="23">
        <v>0</v>
      </c>
      <c r="N67" s="23">
        <v>85.951999999999998</v>
      </c>
      <c r="O67" s="23">
        <v>0</v>
      </c>
      <c r="P67" s="23">
        <v>0</v>
      </c>
      <c r="Q67" s="23">
        <v>0</v>
      </c>
    </row>
    <row r="68" spans="1:20" x14ac:dyDescent="0.25">
      <c r="A68" s="41"/>
      <c r="B68" s="41"/>
      <c r="C68" s="20" t="s">
        <v>15</v>
      </c>
      <c r="D68" s="25">
        <v>767093</v>
      </c>
      <c r="E68" s="15">
        <v>0</v>
      </c>
      <c r="F68" s="15">
        <v>0</v>
      </c>
      <c r="G68" s="15">
        <v>328773</v>
      </c>
      <c r="H68" s="15">
        <v>438320</v>
      </c>
      <c r="I68" s="15">
        <v>0</v>
      </c>
      <c r="J68" s="15">
        <v>0</v>
      </c>
      <c r="K68" s="26">
        <v>85.951999999999998</v>
      </c>
      <c r="L68" s="15">
        <v>0</v>
      </c>
      <c r="M68" s="15">
        <v>0</v>
      </c>
      <c r="N68" s="15">
        <v>85.951999999999998</v>
      </c>
      <c r="O68" s="15">
        <v>0</v>
      </c>
      <c r="P68" s="27"/>
      <c r="Q68" s="27"/>
      <c r="R68" s="1" t="str">
        <f t="shared" si="2"/>
        <v>Тесла</v>
      </c>
    </row>
    <row r="69" spans="1:20" x14ac:dyDescent="0.25">
      <c r="A69" s="41"/>
      <c r="B69" s="41"/>
      <c r="C69" s="20" t="s">
        <v>16</v>
      </c>
      <c r="D69" s="25">
        <v>2378691.9900000002</v>
      </c>
      <c r="E69" s="15">
        <v>0</v>
      </c>
      <c r="F69" s="15">
        <v>0</v>
      </c>
      <c r="G69" s="15">
        <v>386554</v>
      </c>
      <c r="H69" s="15">
        <v>1992137.9900000002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20" x14ac:dyDescent="0.25">
      <c r="A70" s="41"/>
      <c r="B70" s="41"/>
      <c r="C70" s="20" t="s">
        <v>17</v>
      </c>
      <c r="D70" s="25">
        <v>-84768</v>
      </c>
      <c r="E70" s="15">
        <v>104481</v>
      </c>
      <c r="F70" s="15">
        <v>0</v>
      </c>
      <c r="G70" s="15">
        <v>-189249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  <c r="S70" s="36" t="e">
        <f>VLOOKUP(D70,'[3]справочно СВОД'!$C$8505:$C$8800,1,0)</f>
        <v>#N/A</v>
      </c>
      <c r="T70" s="1" t="e">
        <f>D70-S70</f>
        <v>#N/A</v>
      </c>
    </row>
    <row r="71" spans="1:20" x14ac:dyDescent="0.25">
      <c r="A71" s="41">
        <v>15</v>
      </c>
      <c r="B71" s="41" t="s">
        <v>32</v>
      </c>
      <c r="C71" s="21" t="s">
        <v>14</v>
      </c>
      <c r="D71" s="22">
        <v>2618152</v>
      </c>
      <c r="E71" s="23">
        <v>7380</v>
      </c>
      <c r="F71" s="23">
        <v>0</v>
      </c>
      <c r="G71" s="23">
        <v>1144716</v>
      </c>
      <c r="H71" s="23">
        <v>1466056</v>
      </c>
      <c r="I71" s="23">
        <v>0</v>
      </c>
      <c r="J71" s="23">
        <v>0</v>
      </c>
      <c r="K71" s="24">
        <v>296.96000000000004</v>
      </c>
      <c r="L71" s="23">
        <v>0</v>
      </c>
      <c r="M71" s="23">
        <v>0</v>
      </c>
      <c r="N71" s="23">
        <v>142.52000000000001</v>
      </c>
      <c r="O71" s="23">
        <v>154.44000000000003</v>
      </c>
      <c r="P71" s="23">
        <v>0</v>
      </c>
      <c r="Q71" s="23">
        <v>0</v>
      </c>
    </row>
    <row r="72" spans="1:20" x14ac:dyDescent="0.25">
      <c r="A72" s="41"/>
      <c r="B72" s="41"/>
      <c r="C72" s="20" t="s">
        <v>15</v>
      </c>
      <c r="D72" s="25">
        <v>1114354</v>
      </c>
      <c r="E72" s="15">
        <v>7380</v>
      </c>
      <c r="F72" s="15">
        <v>0</v>
      </c>
      <c r="G72" s="15">
        <v>805886</v>
      </c>
      <c r="H72" s="15">
        <v>301088</v>
      </c>
      <c r="I72" s="15">
        <v>0</v>
      </c>
      <c r="J72" s="15">
        <v>0</v>
      </c>
      <c r="K72" s="26">
        <v>296.96000000000004</v>
      </c>
      <c r="L72" s="15">
        <v>0</v>
      </c>
      <c r="M72" s="15">
        <v>0</v>
      </c>
      <c r="N72" s="15">
        <v>142.52000000000001</v>
      </c>
      <c r="O72" s="15">
        <v>154.44000000000003</v>
      </c>
      <c r="P72" s="27"/>
      <c r="Q72" s="27"/>
      <c r="R72" s="1" t="str">
        <f t="shared" si="2"/>
        <v>Энергосеть-Р</v>
      </c>
    </row>
    <row r="73" spans="1:20" x14ac:dyDescent="0.25">
      <c r="A73" s="41"/>
      <c r="B73" s="41"/>
      <c r="C73" s="20" t="s">
        <v>16</v>
      </c>
      <c r="D73" s="25">
        <v>1306765</v>
      </c>
      <c r="E73" s="15">
        <v>0</v>
      </c>
      <c r="F73" s="15">
        <v>0</v>
      </c>
      <c r="G73" s="15">
        <v>335281</v>
      </c>
      <c r="H73" s="15">
        <v>971484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20" x14ac:dyDescent="0.25">
      <c r="A74" s="41"/>
      <c r="B74" s="41"/>
      <c r="C74" s="20" t="s">
        <v>17</v>
      </c>
      <c r="D74" s="25">
        <v>197033</v>
      </c>
      <c r="E74" s="15">
        <v>0</v>
      </c>
      <c r="F74" s="15">
        <v>0</v>
      </c>
      <c r="G74" s="15">
        <v>3549</v>
      </c>
      <c r="H74" s="15">
        <v>193484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  <c r="S74" s="36" t="e">
        <f>VLOOKUP(D74,'[3]справочно СВОД'!$C$8505:$C$8800,1,0)</f>
        <v>#N/A</v>
      </c>
      <c r="T74" s="1" t="e">
        <f>D74-S74</f>
        <v>#N/A</v>
      </c>
    </row>
    <row r="75" spans="1:20" x14ac:dyDescent="0.25">
      <c r="A75" s="41">
        <v>16</v>
      </c>
      <c r="B75" s="41" t="s">
        <v>33</v>
      </c>
      <c r="C75" s="21" t="s">
        <v>14</v>
      </c>
      <c r="D75" s="22">
        <v>11643447.59</v>
      </c>
      <c r="E75" s="23">
        <v>0</v>
      </c>
      <c r="F75" s="23">
        <v>7123</v>
      </c>
      <c r="G75" s="23">
        <v>5461912</v>
      </c>
      <c r="H75" s="23">
        <v>6174412.5900000008</v>
      </c>
      <c r="I75" s="23">
        <v>0</v>
      </c>
      <c r="J75" s="23">
        <v>0</v>
      </c>
      <c r="K75" s="24">
        <v>2278.7979999999989</v>
      </c>
      <c r="L75" s="23">
        <v>0</v>
      </c>
      <c r="M75" s="23">
        <v>0</v>
      </c>
      <c r="N75" s="23">
        <v>2267.3919999999989</v>
      </c>
      <c r="O75" s="23">
        <v>11.405999999999999</v>
      </c>
      <c r="P75" s="23">
        <v>0</v>
      </c>
      <c r="Q75" s="23">
        <v>0</v>
      </c>
    </row>
    <row r="76" spans="1:20" x14ac:dyDescent="0.25">
      <c r="A76" s="41"/>
      <c r="B76" s="41"/>
      <c r="C76" s="20" t="s">
        <v>15</v>
      </c>
      <c r="D76" s="25">
        <v>5284988</v>
      </c>
      <c r="E76" s="15">
        <v>0</v>
      </c>
      <c r="F76" s="15">
        <v>0</v>
      </c>
      <c r="G76" s="15">
        <v>5151828</v>
      </c>
      <c r="H76" s="15">
        <v>133160</v>
      </c>
      <c r="I76" s="15">
        <v>0</v>
      </c>
      <c r="J76" s="15">
        <v>0</v>
      </c>
      <c r="K76" s="26">
        <v>2278.7979999999989</v>
      </c>
      <c r="L76" s="15">
        <v>0</v>
      </c>
      <c r="M76" s="15">
        <v>0</v>
      </c>
      <c r="N76" s="15">
        <v>2267.3919999999989</v>
      </c>
      <c r="O76" s="15">
        <v>11.405999999999999</v>
      </c>
      <c r="P76" s="27"/>
      <c r="Q76" s="27"/>
      <c r="R76" s="1" t="str">
        <f t="shared" si="2"/>
        <v>ТЭК</v>
      </c>
    </row>
    <row r="77" spans="1:20" x14ac:dyDescent="0.25">
      <c r="A77" s="41"/>
      <c r="B77" s="41"/>
      <c r="C77" s="20" t="s">
        <v>16</v>
      </c>
      <c r="D77" s="25">
        <v>6324052.5900000008</v>
      </c>
      <c r="E77" s="15">
        <v>0</v>
      </c>
      <c r="F77" s="15">
        <v>0</v>
      </c>
      <c r="G77" s="15">
        <v>282800</v>
      </c>
      <c r="H77" s="15">
        <v>6041252.5900000008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20" x14ac:dyDescent="0.25">
      <c r="A78" s="41"/>
      <c r="B78" s="41"/>
      <c r="C78" s="20" t="s">
        <v>17</v>
      </c>
      <c r="D78" s="25">
        <v>34407</v>
      </c>
      <c r="E78" s="15">
        <v>0</v>
      </c>
      <c r="F78" s="15">
        <v>7123</v>
      </c>
      <c r="G78" s="15">
        <v>27284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  <c r="S78" s="36" t="e">
        <f>VLOOKUP(D78,'[3]справочно СВОД'!$C$8505:$C$8800,1,0)</f>
        <v>#N/A</v>
      </c>
      <c r="T78" s="1" t="e">
        <f>D78-S78</f>
        <v>#N/A</v>
      </c>
    </row>
    <row r="79" spans="1:20" x14ac:dyDescent="0.25">
      <c r="A79" s="41">
        <v>17</v>
      </c>
      <c r="B79" s="41" t="s">
        <v>34</v>
      </c>
      <c r="C79" s="21" t="s">
        <v>14</v>
      </c>
      <c r="D79" s="22">
        <v>13490154.476</v>
      </c>
      <c r="E79" s="23">
        <v>627745</v>
      </c>
      <c r="F79" s="23">
        <v>0</v>
      </c>
      <c r="G79" s="23">
        <v>5937826.0559999999</v>
      </c>
      <c r="H79" s="23">
        <v>6924583.419999999</v>
      </c>
      <c r="I79" s="23">
        <v>0</v>
      </c>
      <c r="J79" s="23">
        <v>0</v>
      </c>
      <c r="K79" s="24">
        <v>2153.2329999999997</v>
      </c>
      <c r="L79" s="23">
        <v>170.30900000000003</v>
      </c>
      <c r="M79" s="23">
        <v>0</v>
      </c>
      <c r="N79" s="23">
        <v>1809.8159999999998</v>
      </c>
      <c r="O79" s="23">
        <v>173.10800000000006</v>
      </c>
      <c r="P79" s="23">
        <v>0</v>
      </c>
      <c r="Q79" s="23">
        <v>0</v>
      </c>
    </row>
    <row r="80" spans="1:20" x14ac:dyDescent="0.25">
      <c r="A80" s="41"/>
      <c r="B80" s="41"/>
      <c r="C80" s="20" t="s">
        <v>15</v>
      </c>
      <c r="D80" s="25">
        <v>5074506.3689999999</v>
      </c>
      <c r="E80" s="15">
        <v>125523</v>
      </c>
      <c r="F80" s="15">
        <v>0</v>
      </c>
      <c r="G80" s="15">
        <v>3844710.9780000001</v>
      </c>
      <c r="H80" s="15">
        <v>1104272.3909999998</v>
      </c>
      <c r="I80" s="15">
        <v>0</v>
      </c>
      <c r="J80" s="15">
        <v>0</v>
      </c>
      <c r="K80" s="26">
        <v>2153.2329999999997</v>
      </c>
      <c r="L80" s="15">
        <v>170.30900000000003</v>
      </c>
      <c r="M80" s="15">
        <v>0</v>
      </c>
      <c r="N80" s="15">
        <v>1809.8159999999998</v>
      </c>
      <c r="O80" s="15">
        <v>173.10800000000006</v>
      </c>
      <c r="P80" s="27"/>
      <c r="Q80" s="27"/>
      <c r="R80" s="1" t="str">
        <f t="shared" si="2"/>
        <v>Ростгорсвет</v>
      </c>
    </row>
    <row r="81" spans="1:20" x14ac:dyDescent="0.25">
      <c r="A81" s="41"/>
      <c r="B81" s="41"/>
      <c r="C81" s="20" t="s">
        <v>16</v>
      </c>
      <c r="D81" s="25">
        <v>7648997.1069999989</v>
      </c>
      <c r="E81" s="15">
        <v>205804</v>
      </c>
      <c r="F81" s="15">
        <v>0</v>
      </c>
      <c r="G81" s="15">
        <v>1632483.0779999997</v>
      </c>
      <c r="H81" s="15">
        <v>5810710.0289999992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20" x14ac:dyDescent="0.25">
      <c r="A82" s="41"/>
      <c r="B82" s="41"/>
      <c r="C82" s="20" t="s">
        <v>17</v>
      </c>
      <c r="D82" s="25">
        <v>766651</v>
      </c>
      <c r="E82" s="15">
        <v>296418</v>
      </c>
      <c r="F82" s="15">
        <v>0</v>
      </c>
      <c r="G82" s="15">
        <v>460632</v>
      </c>
      <c r="H82" s="15">
        <v>9601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  <c r="S82" s="36" t="e">
        <f>VLOOKUP(D82,'[3]справочно СВОД'!$C$8505:$C$8800,1,0)</f>
        <v>#N/A</v>
      </c>
      <c r="T82" s="1" t="e">
        <f>D82-S82</f>
        <v>#N/A</v>
      </c>
    </row>
    <row r="83" spans="1:20" x14ac:dyDescent="0.25">
      <c r="A83" s="41">
        <v>18</v>
      </c>
      <c r="B83" s="41" t="s">
        <v>35</v>
      </c>
      <c r="C83" s="21" t="s">
        <v>14</v>
      </c>
      <c r="D83" s="22">
        <v>10678770.84</v>
      </c>
      <c r="E83" s="23">
        <v>650746</v>
      </c>
      <c r="F83" s="23">
        <v>0</v>
      </c>
      <c r="G83" s="23">
        <v>5315024</v>
      </c>
      <c r="H83" s="23">
        <v>4713000.84</v>
      </c>
      <c r="I83" s="23">
        <v>0</v>
      </c>
      <c r="J83" s="23">
        <v>0</v>
      </c>
      <c r="K83" s="24">
        <v>1704.8329999999999</v>
      </c>
      <c r="L83" s="23">
        <v>0</v>
      </c>
      <c r="M83" s="23">
        <v>0</v>
      </c>
      <c r="N83" s="23">
        <v>1593.0159999999998</v>
      </c>
      <c r="O83" s="23">
        <v>111.81700000000001</v>
      </c>
      <c r="P83" s="23">
        <v>0</v>
      </c>
      <c r="Q83" s="23">
        <v>0</v>
      </c>
    </row>
    <row r="84" spans="1:20" x14ac:dyDescent="0.25">
      <c r="A84" s="41"/>
      <c r="B84" s="41"/>
      <c r="C84" s="20" t="s">
        <v>15</v>
      </c>
      <c r="D84" s="25">
        <v>2887019</v>
      </c>
      <c r="E84" s="15">
        <v>0</v>
      </c>
      <c r="F84" s="15">
        <v>0</v>
      </c>
      <c r="G84" s="15">
        <v>2316551</v>
      </c>
      <c r="H84" s="15">
        <v>570468</v>
      </c>
      <c r="I84" s="15">
        <v>0</v>
      </c>
      <c r="J84" s="15">
        <v>0</v>
      </c>
      <c r="K84" s="26">
        <v>1704.8329999999999</v>
      </c>
      <c r="L84" s="15">
        <v>0</v>
      </c>
      <c r="M84" s="15">
        <v>0</v>
      </c>
      <c r="N84" s="15">
        <v>1593.0159999999998</v>
      </c>
      <c r="O84" s="15">
        <v>111.81700000000001</v>
      </c>
      <c r="P84" s="27"/>
      <c r="Q84" s="27"/>
      <c r="R84" s="1" t="str">
        <f t="shared" si="2"/>
        <v>Спец-Энерго</v>
      </c>
    </row>
    <row r="85" spans="1:20" x14ac:dyDescent="0.25">
      <c r="A85" s="41"/>
      <c r="B85" s="41"/>
      <c r="C85" s="20" t="s">
        <v>16</v>
      </c>
      <c r="D85" s="25">
        <v>6563176.8399999999</v>
      </c>
      <c r="E85" s="15">
        <v>0</v>
      </c>
      <c r="F85" s="15">
        <v>0</v>
      </c>
      <c r="G85" s="15">
        <v>2420821</v>
      </c>
      <c r="H85" s="15">
        <v>4142355.8400000003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20" x14ac:dyDescent="0.25">
      <c r="A86" s="41"/>
      <c r="B86" s="41"/>
      <c r="C86" s="20" t="s">
        <v>17</v>
      </c>
      <c r="D86" s="25">
        <v>1228575</v>
      </c>
      <c r="E86" s="15">
        <v>650746</v>
      </c>
      <c r="F86" s="15">
        <v>0</v>
      </c>
      <c r="G86" s="15">
        <v>577652</v>
      </c>
      <c r="H86" s="15">
        <v>177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  <c r="S86" s="36" t="e">
        <f>VLOOKUP(D86,'[3]справочно СВОД'!$C$8505:$C$8800,1,0)</f>
        <v>#N/A</v>
      </c>
      <c r="T86" s="1" t="e">
        <f>D86-S86</f>
        <v>#N/A</v>
      </c>
    </row>
    <row r="87" spans="1:20" x14ac:dyDescent="0.25">
      <c r="A87" s="41">
        <v>19</v>
      </c>
      <c r="B87" s="41" t="s">
        <v>36</v>
      </c>
      <c r="C87" s="21" t="s">
        <v>14</v>
      </c>
      <c r="D87" s="22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4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</row>
    <row r="88" spans="1:20" x14ac:dyDescent="0.25">
      <c r="A88" s="41"/>
      <c r="B88" s="41"/>
      <c r="C88" s="20" t="s">
        <v>15</v>
      </c>
      <c r="D88" s="2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26">
        <v>0</v>
      </c>
      <c r="L88" s="15">
        <v>0</v>
      </c>
      <c r="M88" s="15">
        <v>0</v>
      </c>
      <c r="N88" s="15">
        <v>0</v>
      </c>
      <c r="O88" s="15">
        <v>0</v>
      </c>
      <c r="P88" s="27"/>
      <c r="Q88" s="27"/>
      <c r="R88" s="1" t="str">
        <f t="shared" si="2"/>
        <v>ДЭТ</v>
      </c>
    </row>
    <row r="89" spans="1:20" x14ac:dyDescent="0.25">
      <c r="A89" s="41"/>
      <c r="B89" s="41"/>
      <c r="C89" s="20" t="s">
        <v>16</v>
      </c>
      <c r="D89" s="2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20" x14ac:dyDescent="0.25">
      <c r="A90" s="41"/>
      <c r="B90" s="41"/>
      <c r="C90" s="20" t="s">
        <v>17</v>
      </c>
      <c r="D90" s="2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  <c r="S90" s="36">
        <f>VLOOKUP(D90,'[3]справочно СВОД'!$C$8505:$C$8800,1,0)</f>
        <v>0</v>
      </c>
      <c r="T90" s="1">
        <f>D90-S90</f>
        <v>0</v>
      </c>
    </row>
    <row r="91" spans="1:20" x14ac:dyDescent="0.25">
      <c r="A91" s="41">
        <v>20</v>
      </c>
      <c r="B91" s="41" t="s">
        <v>37</v>
      </c>
      <c r="C91" s="21" t="s">
        <v>14</v>
      </c>
      <c r="D91" s="22">
        <v>2001423</v>
      </c>
      <c r="E91" s="23">
        <v>1175230</v>
      </c>
      <c r="F91" s="23">
        <v>0</v>
      </c>
      <c r="G91" s="23">
        <v>404207</v>
      </c>
      <c r="H91" s="23">
        <v>421986</v>
      </c>
      <c r="I91" s="23">
        <v>0</v>
      </c>
      <c r="J91" s="23">
        <v>0</v>
      </c>
      <c r="K91" s="24">
        <v>1686.1209999999999</v>
      </c>
      <c r="L91" s="23">
        <v>1199.4659999999999</v>
      </c>
      <c r="M91" s="23">
        <v>0</v>
      </c>
      <c r="N91" s="23">
        <v>486.65499999999997</v>
      </c>
      <c r="O91" s="23">
        <v>0</v>
      </c>
      <c r="P91" s="23">
        <v>0</v>
      </c>
      <c r="Q91" s="23">
        <v>0</v>
      </c>
    </row>
    <row r="92" spans="1:20" x14ac:dyDescent="0.25">
      <c r="A92" s="41"/>
      <c r="B92" s="41"/>
      <c r="C92" s="20" t="s">
        <v>15</v>
      </c>
      <c r="D92" s="25">
        <v>1517357</v>
      </c>
      <c r="E92" s="15">
        <v>1084196</v>
      </c>
      <c r="F92" s="15">
        <v>0</v>
      </c>
      <c r="G92" s="15">
        <v>402586</v>
      </c>
      <c r="H92" s="15">
        <v>30575</v>
      </c>
      <c r="I92" s="15">
        <v>0</v>
      </c>
      <c r="J92" s="15">
        <v>0</v>
      </c>
      <c r="K92" s="26">
        <v>1686.1209999999999</v>
      </c>
      <c r="L92" s="15">
        <v>1199.4659999999999</v>
      </c>
      <c r="M92" s="15">
        <v>0</v>
      </c>
      <c r="N92" s="15">
        <v>486.65499999999997</v>
      </c>
      <c r="O92" s="15">
        <v>0</v>
      </c>
      <c r="P92" s="27"/>
      <c r="Q92" s="27"/>
      <c r="R92" s="1" t="str">
        <f t="shared" si="2"/>
        <v>ГПЗ-Эстейт</v>
      </c>
    </row>
    <row r="93" spans="1:20" x14ac:dyDescent="0.25">
      <c r="A93" s="41"/>
      <c r="B93" s="41"/>
      <c r="C93" s="20" t="s">
        <v>16</v>
      </c>
      <c r="D93" s="25">
        <v>397998</v>
      </c>
      <c r="E93" s="15">
        <v>4966</v>
      </c>
      <c r="F93" s="15">
        <v>0</v>
      </c>
      <c r="G93" s="15">
        <v>1621</v>
      </c>
      <c r="H93" s="15">
        <v>391411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20" x14ac:dyDescent="0.25">
      <c r="A94" s="41"/>
      <c r="B94" s="41"/>
      <c r="C94" s="20" t="s">
        <v>17</v>
      </c>
      <c r="D94" s="25">
        <v>86068</v>
      </c>
      <c r="E94" s="15">
        <v>86068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  <c r="S94" s="36" t="e">
        <f>VLOOKUP(D94,'[3]справочно СВОД'!$C$8505:$C$8800,1,0)</f>
        <v>#N/A</v>
      </c>
      <c r="T94" s="1" t="e">
        <f>D94-S94</f>
        <v>#N/A</v>
      </c>
    </row>
    <row r="95" spans="1:20" x14ac:dyDescent="0.25">
      <c r="A95" s="41">
        <v>21</v>
      </c>
      <c r="B95" s="41" t="s">
        <v>38</v>
      </c>
      <c r="C95" s="21" t="s">
        <v>14</v>
      </c>
      <c r="D95" s="22">
        <v>11506739.879999999</v>
      </c>
      <c r="E95" s="23">
        <v>1065079</v>
      </c>
      <c r="F95" s="23">
        <v>0</v>
      </c>
      <c r="G95" s="23">
        <v>5710401.8799999999</v>
      </c>
      <c r="H95" s="23">
        <v>4731259</v>
      </c>
      <c r="I95" s="23">
        <v>0</v>
      </c>
      <c r="J95" s="23">
        <v>0</v>
      </c>
      <c r="K95" s="24">
        <v>2809.7689999999984</v>
      </c>
      <c r="L95" s="23">
        <v>0</v>
      </c>
      <c r="M95" s="23">
        <v>0</v>
      </c>
      <c r="N95" s="23">
        <v>2587.5859999999984</v>
      </c>
      <c r="O95" s="23">
        <v>222.18299999999999</v>
      </c>
      <c r="P95" s="23">
        <v>0</v>
      </c>
      <c r="Q95" s="23">
        <v>0</v>
      </c>
    </row>
    <row r="96" spans="1:20" x14ac:dyDescent="0.25">
      <c r="A96" s="41"/>
      <c r="B96" s="41"/>
      <c r="C96" s="20" t="s">
        <v>15</v>
      </c>
      <c r="D96" s="25">
        <v>6356240</v>
      </c>
      <c r="E96" s="15">
        <v>0</v>
      </c>
      <c r="F96" s="15">
        <v>0</v>
      </c>
      <c r="G96" s="15">
        <v>5605917</v>
      </c>
      <c r="H96" s="15">
        <v>750323</v>
      </c>
      <c r="I96" s="15">
        <v>0</v>
      </c>
      <c r="J96" s="15">
        <v>0</v>
      </c>
      <c r="K96" s="26">
        <v>2809.7689999999984</v>
      </c>
      <c r="L96" s="15">
        <v>0</v>
      </c>
      <c r="M96" s="15">
        <v>0</v>
      </c>
      <c r="N96" s="15">
        <v>2587.5859999999984</v>
      </c>
      <c r="O96" s="15">
        <v>222.18299999999999</v>
      </c>
      <c r="P96" s="27"/>
      <c r="Q96" s="27"/>
      <c r="R96" s="1" t="str">
        <f t="shared" si="2"/>
        <v>Югстрой-Электросеть</v>
      </c>
    </row>
    <row r="97" spans="1:20" x14ac:dyDescent="0.25">
      <c r="A97" s="41"/>
      <c r="B97" s="41"/>
      <c r="C97" s="20" t="s">
        <v>16</v>
      </c>
      <c r="D97" s="25">
        <v>4031901.88</v>
      </c>
      <c r="E97" s="15">
        <v>3774</v>
      </c>
      <c r="F97" s="15">
        <v>0</v>
      </c>
      <c r="G97" s="15">
        <v>47221.88</v>
      </c>
      <c r="H97" s="15">
        <v>3980906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20" x14ac:dyDescent="0.25">
      <c r="A98" s="41"/>
      <c r="B98" s="41"/>
      <c r="C98" s="20" t="s">
        <v>17</v>
      </c>
      <c r="D98" s="25">
        <v>1118598</v>
      </c>
      <c r="E98" s="15">
        <v>1061305</v>
      </c>
      <c r="F98" s="15">
        <v>0</v>
      </c>
      <c r="G98" s="15">
        <v>57263</v>
      </c>
      <c r="H98" s="15">
        <v>30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  <c r="S98" s="36" t="e">
        <f>VLOOKUP(D98,'[3]справочно СВОД'!$C$8505:$C$8800,1,0)</f>
        <v>#N/A</v>
      </c>
      <c r="T98" s="1" t="e">
        <f>D98-S98</f>
        <v>#N/A</v>
      </c>
    </row>
    <row r="99" spans="1:20" x14ac:dyDescent="0.25">
      <c r="A99" s="38">
        <v>22</v>
      </c>
      <c r="B99" s="38" t="s">
        <v>39</v>
      </c>
      <c r="C99" s="21" t="s">
        <v>14</v>
      </c>
      <c r="D99" s="22">
        <v>11960485</v>
      </c>
      <c r="E99" s="23">
        <v>10760443</v>
      </c>
      <c r="F99" s="23">
        <v>0</v>
      </c>
      <c r="G99" s="23">
        <v>1199191</v>
      </c>
      <c r="H99" s="23">
        <v>851</v>
      </c>
      <c r="I99" s="23">
        <v>0</v>
      </c>
      <c r="J99" s="23">
        <v>0</v>
      </c>
      <c r="K99" s="24">
        <v>5697.6989999999969</v>
      </c>
      <c r="L99" s="23">
        <v>5058.5399999999972</v>
      </c>
      <c r="M99" s="23">
        <v>0</v>
      </c>
      <c r="N99" s="23">
        <v>637.89199999999983</v>
      </c>
      <c r="O99" s="23">
        <v>1.2670000000000001</v>
      </c>
      <c r="P99" s="23">
        <v>0</v>
      </c>
      <c r="Q99" s="23">
        <v>0</v>
      </c>
    </row>
    <row r="100" spans="1:20" x14ac:dyDescent="0.25">
      <c r="A100" s="39"/>
      <c r="B100" s="39"/>
      <c r="C100" s="20" t="s">
        <v>15</v>
      </c>
      <c r="D100" s="25">
        <v>11309436</v>
      </c>
      <c r="E100" s="15">
        <v>10109394</v>
      </c>
      <c r="F100" s="15">
        <v>0</v>
      </c>
      <c r="G100" s="15">
        <v>1199191</v>
      </c>
      <c r="H100" s="15">
        <v>851</v>
      </c>
      <c r="I100" s="15">
        <v>0</v>
      </c>
      <c r="J100" s="15">
        <v>0</v>
      </c>
      <c r="K100" s="26">
        <v>5697.6989999999969</v>
      </c>
      <c r="L100" s="15">
        <v>5058.5399999999972</v>
      </c>
      <c r="M100" s="15">
        <v>0</v>
      </c>
      <c r="N100" s="15">
        <v>637.89199999999983</v>
      </c>
      <c r="O100" s="15">
        <v>1.2670000000000001</v>
      </c>
      <c r="P100" s="27"/>
      <c r="Q100" s="27"/>
      <c r="R100" s="1" t="str">
        <f t="shared" ref="R100:R108" si="3">$B99</f>
        <v>РСМЭ</v>
      </c>
    </row>
    <row r="101" spans="1:20" x14ac:dyDescent="0.25">
      <c r="A101" s="39"/>
      <c r="B101" s="39"/>
      <c r="C101" s="20" t="s">
        <v>16</v>
      </c>
      <c r="D101" s="25">
        <v>21914</v>
      </c>
      <c r="E101" s="15">
        <v>21914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20" x14ac:dyDescent="0.25">
      <c r="A102" s="40"/>
      <c r="B102" s="40"/>
      <c r="C102" s="20" t="s">
        <v>17</v>
      </c>
      <c r="D102" s="25">
        <v>629135</v>
      </c>
      <c r="E102" s="15">
        <v>629135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  <c r="S102" s="36" t="e">
        <f>VLOOKUP(D102,'[3]справочно СВОД'!$C$8505:$C$8800,1,0)</f>
        <v>#N/A</v>
      </c>
      <c r="T102" s="1" t="e">
        <f>D102-S102</f>
        <v>#N/A</v>
      </c>
    </row>
    <row r="103" spans="1:20" x14ac:dyDescent="0.25">
      <c r="A103" s="38">
        <v>23</v>
      </c>
      <c r="B103" s="38" t="s">
        <v>40</v>
      </c>
      <c r="C103" s="21" t="s">
        <v>14</v>
      </c>
      <c r="D103" s="22">
        <v>406227</v>
      </c>
      <c r="E103" s="23">
        <v>398773</v>
      </c>
      <c r="F103" s="23">
        <v>0</v>
      </c>
      <c r="G103" s="23">
        <v>7454</v>
      </c>
      <c r="H103" s="23">
        <v>0</v>
      </c>
      <c r="I103" s="23">
        <v>0</v>
      </c>
      <c r="J103" s="23">
        <v>0</v>
      </c>
      <c r="K103" s="24">
        <v>82.778999999999996</v>
      </c>
      <c r="L103" s="23">
        <v>82.778999999999996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20" x14ac:dyDescent="0.25">
      <c r="A104" s="39"/>
      <c r="B104" s="39"/>
      <c r="C104" s="20" t="s">
        <v>15</v>
      </c>
      <c r="D104" s="25">
        <v>367908</v>
      </c>
      <c r="E104" s="15">
        <v>363326</v>
      </c>
      <c r="F104" s="15">
        <v>0</v>
      </c>
      <c r="G104" s="15">
        <v>4582</v>
      </c>
      <c r="H104" s="15">
        <v>0</v>
      </c>
      <c r="I104" s="15">
        <v>0</v>
      </c>
      <c r="J104" s="15">
        <v>0</v>
      </c>
      <c r="K104" s="26">
        <v>82.778999999999996</v>
      </c>
      <c r="L104" s="15">
        <v>82.778999999999996</v>
      </c>
      <c r="M104" s="15">
        <v>0</v>
      </c>
      <c r="N104" s="15">
        <v>0</v>
      </c>
      <c r="O104" s="15">
        <v>0</v>
      </c>
      <c r="P104" s="27"/>
      <c r="Q104" s="27"/>
      <c r="R104" s="1" t="str">
        <f t="shared" si="3"/>
        <v>Газпром Энерго</v>
      </c>
    </row>
    <row r="105" spans="1:20" x14ac:dyDescent="0.25">
      <c r="A105" s="39"/>
      <c r="B105" s="39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20" x14ac:dyDescent="0.25">
      <c r="A106" s="40"/>
      <c r="B106" s="40"/>
      <c r="C106" s="20" t="s">
        <v>17</v>
      </c>
      <c r="D106" s="25">
        <v>38319</v>
      </c>
      <c r="E106" s="15">
        <v>35447</v>
      </c>
      <c r="F106" s="15">
        <v>0</v>
      </c>
      <c r="G106" s="15">
        <v>2872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  <c r="S106" s="36" t="e">
        <f>VLOOKUP(D106,'[3]справочно СВОД'!$C$8505:$C$8800,1,0)</f>
        <v>#N/A</v>
      </c>
      <c r="T106" s="1" t="e">
        <f>D106-S106</f>
        <v>#N/A</v>
      </c>
    </row>
    <row r="107" spans="1:20" x14ac:dyDescent="0.25">
      <c r="A107" s="41">
        <v>24</v>
      </c>
      <c r="B107" s="41" t="s">
        <v>41</v>
      </c>
      <c r="C107" s="21" t="s">
        <v>14</v>
      </c>
      <c r="D107" s="22">
        <v>8354803.5970000001</v>
      </c>
      <c r="E107" s="23">
        <v>123229</v>
      </c>
      <c r="F107" s="23">
        <v>99693</v>
      </c>
      <c r="G107" s="23">
        <v>7237986.9570000004</v>
      </c>
      <c r="H107" s="23">
        <v>893894.64</v>
      </c>
      <c r="I107" s="23">
        <v>0</v>
      </c>
      <c r="J107" s="23">
        <v>0</v>
      </c>
      <c r="K107" s="24">
        <v>6406.7570000000014</v>
      </c>
      <c r="L107" s="23">
        <v>0</v>
      </c>
      <c r="M107" s="23">
        <v>0</v>
      </c>
      <c r="N107" s="23">
        <v>6393.7520000000013</v>
      </c>
      <c r="O107" s="23">
        <v>13.005000000000001</v>
      </c>
      <c r="P107" s="23">
        <v>0</v>
      </c>
      <c r="Q107" s="23">
        <v>0</v>
      </c>
    </row>
    <row r="108" spans="1:20" x14ac:dyDescent="0.25">
      <c r="A108" s="41"/>
      <c r="B108" s="41"/>
      <c r="C108" s="20" t="s">
        <v>15</v>
      </c>
      <c r="D108" s="25">
        <v>7033711</v>
      </c>
      <c r="E108" s="15">
        <v>0</v>
      </c>
      <c r="F108" s="15">
        <v>0</v>
      </c>
      <c r="G108" s="15">
        <v>6792944</v>
      </c>
      <c r="H108" s="15">
        <v>240767</v>
      </c>
      <c r="I108" s="15">
        <v>0</v>
      </c>
      <c r="J108" s="15">
        <v>0</v>
      </c>
      <c r="K108" s="26">
        <v>6406.7570000000014</v>
      </c>
      <c r="L108" s="15">
        <v>0</v>
      </c>
      <c r="M108" s="15">
        <v>0</v>
      </c>
      <c r="N108" s="15">
        <v>6393.7520000000013</v>
      </c>
      <c r="O108" s="15">
        <v>13.005000000000001</v>
      </c>
      <c r="P108" s="27"/>
      <c r="Q108" s="27"/>
      <c r="R108" s="1" t="str">
        <f t="shared" si="3"/>
        <v>ПК-Энерго</v>
      </c>
    </row>
    <row r="109" spans="1:20" x14ac:dyDescent="0.25">
      <c r="A109" s="41"/>
      <c r="B109" s="41"/>
      <c r="C109" s="20" t="s">
        <v>16</v>
      </c>
      <c r="D109" s="25">
        <v>760700.59700000007</v>
      </c>
      <c r="E109" s="15">
        <v>0</v>
      </c>
      <c r="F109" s="15">
        <v>0</v>
      </c>
      <c r="G109" s="15">
        <v>108958.95700000001</v>
      </c>
      <c r="H109" s="15">
        <v>651741.64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20" x14ac:dyDescent="0.25">
      <c r="A110" s="41"/>
      <c r="B110" s="41"/>
      <c r="C110" s="20" t="s">
        <v>17</v>
      </c>
      <c r="D110" s="25">
        <v>560392</v>
      </c>
      <c r="E110" s="15">
        <v>123229</v>
      </c>
      <c r="F110" s="15">
        <v>99693</v>
      </c>
      <c r="G110" s="15">
        <v>336084</v>
      </c>
      <c r="H110" s="15">
        <v>1386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  <c r="S110" s="36" t="e">
        <f>VLOOKUP(D110,'[3]справочно СВОД'!$C$8505:$C$8800,1,0)</f>
        <v>#N/A</v>
      </c>
      <c r="T110" s="1" t="e">
        <f>D110-S110</f>
        <v>#N/A</v>
      </c>
    </row>
    <row r="111" spans="1:20" x14ac:dyDescent="0.25">
      <c r="A111" s="41">
        <f>A107+1</f>
        <v>25</v>
      </c>
      <c r="B111" s="41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20" x14ac:dyDescent="0.25">
      <c r="A112" s="41"/>
      <c r="B112" s="41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  <c r="R112" s="1" t="str">
        <f t="shared" ref="R112" si="4">$B111</f>
        <v>Энерготехинвест</v>
      </c>
    </row>
    <row r="113" spans="1:20" ht="14.65" customHeight="1" x14ac:dyDescent="0.25">
      <c r="A113" s="41"/>
      <c r="B113" s="41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20" x14ac:dyDescent="0.25">
      <c r="A114" s="41"/>
      <c r="B114" s="41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  <c r="S114" s="36">
        <f>VLOOKUP(D114,'[3]справочно СВОД'!$C$8505:$C$8800,1,0)</f>
        <v>0</v>
      </c>
      <c r="T114" s="1">
        <f>D114-S114</f>
        <v>0</v>
      </c>
    </row>
    <row r="115" spans="1:20" ht="15" customHeight="1" x14ac:dyDescent="0.25">
      <c r="A115" s="41">
        <f>A111+1</f>
        <v>26</v>
      </c>
      <c r="B115" s="41" t="s">
        <v>46</v>
      </c>
      <c r="C115" s="21" t="s">
        <v>14</v>
      </c>
      <c r="D115" s="22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20" ht="15" customHeight="1" x14ac:dyDescent="0.25">
      <c r="A116" s="41"/>
      <c r="B116" s="41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  <c r="R116" s="1" t="str">
        <f t="shared" ref="R116" si="5">$B115</f>
        <v>ЮЭК</v>
      </c>
    </row>
    <row r="117" spans="1:20" ht="15" customHeight="1" x14ac:dyDescent="0.25">
      <c r="A117" s="41"/>
      <c r="B117" s="41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20" x14ac:dyDescent="0.25">
      <c r="A118" s="41"/>
      <c r="B118" s="41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  <c r="S118" s="36">
        <f>VLOOKUP(D118,'[3]справочно СВОД'!$C$8505:$C$8800,1,0)</f>
        <v>0</v>
      </c>
      <c r="T118" s="1">
        <f>D118-S118</f>
        <v>0</v>
      </c>
    </row>
    <row r="119" spans="1:20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20" x14ac:dyDescent="0.25">
      <c r="A120" s="30" t="s">
        <v>42</v>
      </c>
      <c r="S120" s="36"/>
    </row>
    <row r="121" spans="1:20" x14ac:dyDescent="0.25">
      <c r="A121" s="42" t="s">
        <v>43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1:20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1:20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20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1:20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</sheetData>
  <autoFilter ref="A10:R110" xr:uid="{015A6AFF-97B3-4497-84A6-AFF06703F5B6}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</mergeCells>
  <pageMargins left="0.11811023622047245" right="0.11811023622047245" top="0.15748031496062992" bottom="0.35433070866141736" header="0" footer="0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июль2024</vt:lpstr>
      <vt:lpstr>август 2024</vt:lpstr>
      <vt:lpstr>сентябрь 2024</vt:lpstr>
      <vt:lpstr>октябрь 2024 </vt:lpstr>
      <vt:lpstr>'август 2024'!Область_печати</vt:lpstr>
      <vt:lpstr>июль2024!Область_печати</vt:lpstr>
      <vt:lpstr>'октябрь 2024 '!Область_печати</vt:lpstr>
      <vt:lpstr>'сентябрь 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Виктория Васильевна</dc:creator>
  <cp:lastModifiedBy>Казурова Анна Владимировна</cp:lastModifiedBy>
  <dcterms:created xsi:type="dcterms:W3CDTF">2024-08-26T12:10:36Z</dcterms:created>
  <dcterms:modified xsi:type="dcterms:W3CDTF">2024-11-25T06:27:24Z</dcterms:modified>
</cp:coreProperties>
</file>